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áv.účet 2011" sheetId="1" r:id="rId1"/>
    <sheet name="Rozpočet" sheetId="2" r:id="rId2"/>
    <sheet name="Příjmy" sheetId="3" r:id="rId3"/>
    <sheet name="Výdaje" sheetId="4" r:id="rId4"/>
    <sheet name="Financování" sheetId="5" r:id="rId5"/>
    <sheet name="Zúčtovací vztahy" sheetId="6" r:id="rId6"/>
    <sheet name="Účty a fondy" sheetId="7" r:id="rId7"/>
    <sheet name="Transfery" sheetId="8" r:id="rId8"/>
  </sheets>
  <definedNames/>
  <calcPr fullCalcOnLoad="1"/>
</workbook>
</file>

<file path=xl/sharedStrings.xml><?xml version="1.0" encoding="utf-8"?>
<sst xmlns="http://schemas.openxmlformats.org/spreadsheetml/2006/main" count="505" uniqueCount="371">
  <si>
    <t>MĚSTO PROSEČ</t>
  </si>
  <si>
    <t>ZÁVĚREČNÝ ÚČET MĚSTA ZA ROK 2011</t>
  </si>
  <si>
    <t>§ 17 zákona č. 250/2000 Sb., o rozpočtových pravidlech územních rozpočtů, ve znění platných předpisů</t>
  </si>
  <si>
    <t>Plnění příjmů a výdajů za rok 2011</t>
  </si>
  <si>
    <t>Schválený</t>
  </si>
  <si>
    <t>Rozpočtová</t>
  </si>
  <si>
    <t>Upravený</t>
  </si>
  <si>
    <t>Plnění k 31.12.11</t>
  </si>
  <si>
    <t>% plnění k</t>
  </si>
  <si>
    <t>rozpočet</t>
  </si>
  <si>
    <t>opatření</t>
  </si>
  <si>
    <t>upraven.rozp.</t>
  </si>
  <si>
    <t>Třída 1 – Daňové příjmy</t>
  </si>
  <si>
    <t>Třída 2 - Nedaňové příjmy</t>
  </si>
  <si>
    <t>Třída 3 – Kapitálové příjmy</t>
  </si>
  <si>
    <t>Třída 4 – Přijaté transfery</t>
  </si>
  <si>
    <t>Příjmy celkem</t>
  </si>
  <si>
    <t>Konsolidace příjmů</t>
  </si>
  <si>
    <t>Příjmy po konsolidaci</t>
  </si>
  <si>
    <t>Třída 5 – Běžné výdaje</t>
  </si>
  <si>
    <t>Třída 6 – Kapitálové výdaje</t>
  </si>
  <si>
    <t>Výdaje celkem</t>
  </si>
  <si>
    <t>Konsolidace výdajů</t>
  </si>
  <si>
    <t>Výdaje po konsolidaci</t>
  </si>
  <si>
    <t>Saldo: Příjmy – výdaje</t>
  </si>
  <si>
    <t>Třída 8 – financování</t>
  </si>
  <si>
    <t>Přijaté úvěry a půjčky</t>
  </si>
  <si>
    <t xml:space="preserve">Splátky úvěrů </t>
  </si>
  <si>
    <t>Prostředky minulých let</t>
  </si>
  <si>
    <t>Financování celkem</t>
  </si>
  <si>
    <t xml:space="preserve">Údaje o plnění rozpočtu příjmů, výdajů a o dalších finančních operacích v plném členění podle rozpočtové  </t>
  </si>
  <si>
    <t>skladby jsou obsaženy v příloze závěrečného účtu a jsou k nahlédnutí v účtárně městského úřadu (výkaz FIN 2-12,</t>
  </si>
  <si>
    <t xml:space="preserve">výkaz pro hodnocení plnění rozpočtu ÚSC). Drobná překročení a nenaplnění příjmů a výdajů dle jednotlivých položek </t>
  </si>
  <si>
    <t>a paragrafů jsou podrobně rozepsány v přehledu plnění rozpočtu, který byl projednán v zastupitelstvu 28.2.2012.</t>
  </si>
  <si>
    <t>Údaje o hospodaření s majetkem a dalších finančních operací</t>
  </si>
  <si>
    <t>Výkaz Rozvaha a výkaz zisků a ztráty a příloha účetní závěrky jsou obsaženy v příloze závěrečného účtu města</t>
  </si>
  <si>
    <t>a jsou k nahlédnutí v účtárně městského úřadu. Výkazy a příloha obsahují údaje o stavu a vývoji majetku za</t>
  </si>
  <si>
    <t>běžný rok, včetně popisu významných vlivů a změny stavů.</t>
  </si>
  <si>
    <t>Výsledek hospodaření roku 2012 činí:</t>
  </si>
  <si>
    <t>Stav účelových fondů a finančních aktiv</t>
  </si>
  <si>
    <t>Fond rozvoje bydlení</t>
  </si>
  <si>
    <t>stav k 31.12.2011</t>
  </si>
  <si>
    <t>Kč</t>
  </si>
  <si>
    <t>Příjmy fondu tvoří splátky z půjček poskytnutých v minulých letech, výdajem fondu jsou půjčky poskytnuté</t>
  </si>
  <si>
    <t xml:space="preserve">občanům dle směrnice obce Proseč platné od 15.3.2011. V roce 2011 činily schválené půjčky </t>
  </si>
  <si>
    <t>180 000,- Kč. Půjčky byly čerpány v období od měsíce června 2011.</t>
  </si>
  <si>
    <t>Sociální fond</t>
  </si>
  <si>
    <t>Tvorba a čerpání fondu se řídí zásadami pro tvorbu a užívání sociálního fondu a rozpočtem schváleným</t>
  </si>
  <si>
    <t>zastupitelstvem obce dne 15.3.2011.</t>
  </si>
  <si>
    <t>Hospodaření příspěvkových organizací zřízených městem Proseč</t>
  </si>
  <si>
    <t>rezervní fond</t>
  </si>
  <si>
    <t>fond odměn</t>
  </si>
  <si>
    <t>odvod zřizovateli</t>
  </si>
  <si>
    <t>výsledek hospodaření celkem</t>
  </si>
  <si>
    <t>Mateřská škola</t>
  </si>
  <si>
    <t>Základní škola</t>
  </si>
  <si>
    <t>Roční závěrky zřizovaných příspěvkových organizací včetně všech zákonem předepsaných</t>
  </si>
  <si>
    <t>výkazů jsou založeny v účtárně městského úřadu.</t>
  </si>
  <si>
    <t>Hospodaření organizací založených městem</t>
  </si>
  <si>
    <t>Vývoj majetku</t>
  </si>
  <si>
    <t>stálá aktiva netto</t>
  </si>
  <si>
    <t>oběžná aktiva</t>
  </si>
  <si>
    <t>vlastní kapitál VH běžný rok</t>
  </si>
  <si>
    <t>cizí zdroje</t>
  </si>
  <si>
    <t>Prosečské služby, s.r.o.</t>
  </si>
  <si>
    <t>Vývoj VH</t>
  </si>
  <si>
    <t>náklady</t>
  </si>
  <si>
    <t>výnosy</t>
  </si>
  <si>
    <t>výsl.hospod.</t>
  </si>
  <si>
    <t>VH min. obd.</t>
  </si>
  <si>
    <t>Roční účetní závěrky založených organizací, včetně všech zákonem předepsaných výkazů jsou</t>
  </si>
  <si>
    <t>založeny v účtárně městského úřadu.</t>
  </si>
  <si>
    <t>Vyúčtování finančních vztahů ke státnímu rozpočtu a ostatním rozpočtům veřejné úrovně</t>
  </si>
  <si>
    <t>Dotace do rozpočtu města za rok 2011 činily celkem 8 241 677,59 Kč. Rozpis přijatých dotací a jejich</t>
  </si>
  <si>
    <t>čerpání v průběhu roku 2011 je zpracován v tabulce. Dotace byly řádně vyúčtovány, nevyčerpané finanční</t>
  </si>
  <si>
    <t>prostředky z dotace na sčítání lidu, domů a bytů v r. 2011 ve výši 10 089,- Kč byla vrácena do státního</t>
  </si>
  <si>
    <t>rozpočtu prostřednictvím Pardubického kraje dne 17.1.2012.</t>
  </si>
  <si>
    <t>Poskytovatel             ÚZ</t>
  </si>
  <si>
    <t>účel</t>
  </si>
  <si>
    <t>položka</t>
  </si>
  <si>
    <t>rozp.-přiděleno</t>
  </si>
  <si>
    <t>čerpání</t>
  </si>
  <si>
    <t>%</t>
  </si>
  <si>
    <t>KÚPK                      98005</t>
  </si>
  <si>
    <t>sčítání lidu</t>
  </si>
  <si>
    <t xml:space="preserve">KÚPK                      </t>
  </si>
  <si>
    <t>výkon st.správy</t>
  </si>
  <si>
    <t>SZIF                         89447</t>
  </si>
  <si>
    <t>zalesnění</t>
  </si>
  <si>
    <t>Úřad práce Chrudim  13101</t>
  </si>
  <si>
    <t>mzdy VPP</t>
  </si>
  <si>
    <t>Úřad práce CR, Ústí  13234</t>
  </si>
  <si>
    <t>mzdy OPLZZ</t>
  </si>
  <si>
    <t>KÚPK - MPSV          13305</t>
  </si>
  <si>
    <t>pečov. služba</t>
  </si>
  <si>
    <t>KÚPK - EU               33123</t>
  </si>
  <si>
    <t>pro ZŠ</t>
  </si>
  <si>
    <t xml:space="preserve">KÚPK – MK              34053                    </t>
  </si>
  <si>
    <t>měst.knihovna</t>
  </si>
  <si>
    <t xml:space="preserve">obce </t>
  </si>
  <si>
    <t>dojížděj. žáci</t>
  </si>
  <si>
    <t>úroky TI 59 b.j.</t>
  </si>
  <si>
    <t xml:space="preserve">KÚPK                      14004         </t>
  </si>
  <si>
    <t>SDH</t>
  </si>
  <si>
    <t>Proseč TN</t>
  </si>
  <si>
    <t xml:space="preserve">KÚPK                               </t>
  </si>
  <si>
    <t>muzeum</t>
  </si>
  <si>
    <t>opr.komunikace</t>
  </si>
  <si>
    <t>Sdruž.obcí plynofikace Proseč</t>
  </si>
  <si>
    <t>plynofikace</t>
  </si>
  <si>
    <t>SFŽP                       90909</t>
  </si>
  <si>
    <t>Zelená úsporám</t>
  </si>
  <si>
    <t xml:space="preserve">MMR                       17871  </t>
  </si>
  <si>
    <t>územní plán</t>
  </si>
  <si>
    <t>Celkem</t>
  </si>
  <si>
    <t>Finanční vypořádání s příjemci dotací za rok 2011</t>
  </si>
  <si>
    <t>poskytnutí transferu</t>
  </si>
  <si>
    <t>odvod transferu</t>
  </si>
  <si>
    <t>doplatek transferu</t>
  </si>
  <si>
    <t>FK Proseč – na činnost FK</t>
  </si>
  <si>
    <t>Orel jednota Proseč</t>
  </si>
  <si>
    <t>TJ Sokol – na činnost</t>
  </si>
  <si>
    <t>Farní charita N.Hr.-Chotovice</t>
  </si>
  <si>
    <t>SDH Záboří – rek.soc.zař.</t>
  </si>
  <si>
    <t>Zpráva o výsledku přezkoumání hospodaření za rok 2011</t>
  </si>
  <si>
    <t xml:space="preserve">Přezkoumání hospodaření města provedli pracovníci Krajského úřadu Pardubického kraje v souladu se </t>
  </si>
  <si>
    <t xml:space="preserve">zákonem č.420/2004 Sb., dne 21.9.2011 a 6.3.2012. </t>
  </si>
  <si>
    <t>Závěr zprávy: Při přezkoumání hospodaření města Proseč nebyly zjištěny chyby a nedostatky.</t>
  </si>
  <si>
    <t>Plné znění zprávy o provedeném přezkoumání hospodaření za rok 2011 je přílohou k závěrečnému účtu.</t>
  </si>
  <si>
    <t>Všechny přílohy k závěrečnému účtu jsou k nahlédnutí v účtárně městského úřadu nebo na internetových</t>
  </si>
  <si>
    <t>stránkám města Proseč www.mestoprosec.cz.</t>
  </si>
  <si>
    <t>Připomínky k závěrečnému účtu města mohou občané uplatnit do: 11.6.2012 nebo ústně</t>
  </si>
  <si>
    <t>na zasedání zastupitelstva.</t>
  </si>
  <si>
    <t>Vyvěšeno na úřední desce dne: 24.5.2012</t>
  </si>
  <si>
    <t>Vyvěšeno na elektronické vývěsní desce dne: 24.5.2012</t>
  </si>
  <si>
    <t>Sejmuto dne:</t>
  </si>
  <si>
    <t>1. Plnění rozpočtu za období 2009 - 2011</t>
  </si>
  <si>
    <t>2009</t>
  </si>
  <si>
    <t>2010</t>
  </si>
  <si>
    <t>2011</t>
  </si>
  <si>
    <t>PŘÍJMY</t>
  </si>
  <si>
    <t>VÝDAJE</t>
  </si>
  <si>
    <t>SALDO</t>
  </si>
  <si>
    <t>1.1. Běžný rozpočet 2011</t>
  </si>
  <si>
    <t>třída</t>
  </si>
  <si>
    <t>skutečnost</t>
  </si>
  <si>
    <t>% SR</t>
  </si>
  <si>
    <t>% UR</t>
  </si>
  <si>
    <t>schválený</t>
  </si>
  <si>
    <t>upravený</t>
  </si>
  <si>
    <t>1.2. Kapitálový rozpočet 2011</t>
  </si>
  <si>
    <t>2. Rozpočtové hospodaření dle tříd - PŘÍJMY 2011</t>
  </si>
  <si>
    <t>1-DAŇOVÉ PŘÍJMY</t>
  </si>
  <si>
    <t>2-NEDAŇOVÉ PŘÍJMY</t>
  </si>
  <si>
    <t>3-KAPITÁLOVÉ PŘÍJMY</t>
  </si>
  <si>
    <t>4-PŘIJATÉ DOTACE</t>
  </si>
  <si>
    <t>CELKEM PŘÍJMY</t>
  </si>
  <si>
    <t>2.1. Daňové příjmy - vybrané položky 2011</t>
  </si>
  <si>
    <t>položky</t>
  </si>
  <si>
    <t>Sdílené daně</t>
  </si>
  <si>
    <t>Místní poplatky</t>
  </si>
  <si>
    <t>Správní poplatky</t>
  </si>
  <si>
    <t>Daň z nemovitosti</t>
  </si>
  <si>
    <t>Ostatní daňové příjmy</t>
  </si>
  <si>
    <t>2.2.1. Sdílené daně po měsících za rok 2011</t>
  </si>
  <si>
    <t>Měsíc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</si>
  <si>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</si>
  <si>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</si>
  <si>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</si>
  <si>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</si>
  <si>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</si>
  <si>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</si>
  <si>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</si>
  <si>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</si>
  <si>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</si>
  <si>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</si>
  <si>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</si>
  <si>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</si>
  <si>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</t>
  </si>
  <si>
    <t>3. Rozpočtové hospodaření dle tříd - VÝDAJE 2011</t>
  </si>
  <si>
    <t>5-BĚŽNÉ VÝDAJE</t>
  </si>
  <si>
    <t>6-KAPITÁLOVÉ VÝDAJE</t>
  </si>
  <si>
    <t>CELKEM VÝDAJE</t>
  </si>
  <si>
    <t>3.1. Agregované výdaje dle cílových oblastí 2010 - 2011</t>
  </si>
  <si>
    <t>Řádek</t>
  </si>
  <si>
    <t>2010 skut</t>
  </si>
  <si>
    <t>2011 skut</t>
  </si>
  <si>
    <t>BĚŽNÉ VÝDAJE</t>
  </si>
  <si>
    <t>výd.na platy a odvody na SP a ZP č.OON</t>
  </si>
  <si>
    <t>ostatní platby za provedenou práci</t>
  </si>
  <si>
    <t>odměny zastupitelům (RM, ZM, výbory)</t>
  </si>
  <si>
    <t>mzdové výdaje celkem</t>
  </si>
  <si>
    <t>neinvestiční nákupy - nákupy materiálu</t>
  </si>
  <si>
    <t>nákupy vody, paliv a energie</t>
  </si>
  <si>
    <t>nákup služeb a ostatní nákupy</t>
  </si>
  <si>
    <t>opravy a údržba majetku</t>
  </si>
  <si>
    <t>daně (daň z přev.nemovitostí, DPPO …)</t>
  </si>
  <si>
    <t>výdaje z finančního vypořádání</t>
  </si>
  <si>
    <t>ostatní výdaje (úroky,soc.fond.,náhrady,...)</t>
  </si>
  <si>
    <t>ostatní provozní výdaje celkem</t>
  </si>
  <si>
    <t>dotace příspěvkovým organizacím</t>
  </si>
  <si>
    <t>dotace ostatním vlastním organizacím</t>
  </si>
  <si>
    <t>dotace jiným subjektům</t>
  </si>
  <si>
    <t>dotace "průtokové" - soc.dávky</t>
  </si>
  <si>
    <t>dotace na úhradu vlastních nákladů</t>
  </si>
  <si>
    <t>neinvestiční dotace celkem</t>
  </si>
  <si>
    <t>půjčené prostředky</t>
  </si>
  <si>
    <t>KAPITÁLOVÉ VÝDAJE</t>
  </si>
  <si>
    <t>SW + výpočetní technika</t>
  </si>
  <si>
    <t>pořízení budov, staveb</t>
  </si>
  <si>
    <t>nákup pozemků</t>
  </si>
  <si>
    <t>stroje,přístroje,zařízení, dopr.prostředky</t>
  </si>
  <si>
    <t>ostatní (studie, ÚP, rezerva…)</t>
  </si>
  <si>
    <t>pořízení vlastního majetku celkem</t>
  </si>
  <si>
    <t>investiční dotace vlastním organizacím</t>
  </si>
  <si>
    <t>investiční dotace jiným subjektům</t>
  </si>
  <si>
    <t>investiční dotace celkem</t>
  </si>
  <si>
    <t>VÝDAJE CELKEM</t>
  </si>
  <si>
    <t>3.2. Ukazatele dle účelu 2011</t>
  </si>
  <si>
    <t>Účelové třídění</t>
  </si>
  <si>
    <t>Příjmy</t>
  </si>
  <si>
    <t>Výdaje</t>
  </si>
  <si>
    <t>oblasti činnosti</t>
  </si>
  <si>
    <t>sch. rozpočet</t>
  </si>
  <si>
    <t>Pokladní správa</t>
  </si>
  <si>
    <t>Lesy a zemědělství</t>
  </si>
  <si>
    <t xml:space="preserve">Podnikání a stavebnictví </t>
  </si>
  <si>
    <t>Vnitřní obchod</t>
  </si>
  <si>
    <t>Cestovní ruch</t>
  </si>
  <si>
    <t>Doprava a spoje</t>
  </si>
  <si>
    <t>Vodní hospodářství</t>
  </si>
  <si>
    <t>Školství</t>
  </si>
  <si>
    <t>Kultura</t>
  </si>
  <si>
    <t>Sport</t>
  </si>
  <si>
    <t>Zájmová činnost</t>
  </si>
  <si>
    <t>Zdravotnictví</t>
  </si>
  <si>
    <t>Bytové hospodářství</t>
  </si>
  <si>
    <t>Veřejné osvětlení</t>
  </si>
  <si>
    <t>Hřbitov</t>
  </si>
  <si>
    <t>Zásobování teplem</t>
  </si>
  <si>
    <t>Územní rozvoj</t>
  </si>
  <si>
    <t>Ochrana ovzduší a půdy</t>
  </si>
  <si>
    <t>Odpady</t>
  </si>
  <si>
    <t>Veřejné prostranství</t>
  </si>
  <si>
    <t>Sociální zabezpečení</t>
  </si>
  <si>
    <t xml:space="preserve">Sociální služby </t>
  </si>
  <si>
    <t>Krizové stavy</t>
  </si>
  <si>
    <t>Hasiči a městská policie</t>
  </si>
  <si>
    <t>Zastupitelstvo</t>
  </si>
  <si>
    <t>Správa úřadu</t>
  </si>
  <si>
    <t>Mezinárodní spolupráce</t>
  </si>
  <si>
    <t>Daně, pojištění a úroky</t>
  </si>
  <si>
    <t>Ostatní finanční operace</t>
  </si>
  <si>
    <t>Ostatní nezařazené</t>
  </si>
  <si>
    <t>Příjmy z financování</t>
  </si>
  <si>
    <t>Výdaje z financování</t>
  </si>
  <si>
    <t>Použitá rezerva (z BÚ)</t>
  </si>
  <si>
    <t>4. skutečné PŘÍJMY a VÝDAJE 2009 - 2011</t>
  </si>
  <si>
    <t>Rok</t>
  </si>
  <si>
    <t>Skutečnost 2009</t>
  </si>
  <si>
    <t>Skutečnost 2010</t>
  </si>
  <si>
    <t>Skutečnost 2011</t>
  </si>
  <si>
    <t>5. Financování 2011</t>
  </si>
  <si>
    <t>název položky</t>
  </si>
  <si>
    <t>Zm.stavu krátkodob.prost.na BÚ</t>
  </si>
  <si>
    <t>Uhraz.splát.dlouhodob.přij.půj</t>
  </si>
  <si>
    <t>Oper.z peněž.účtů organizace</t>
  </si>
  <si>
    <t>FINANCOVÁNÍ CELKEM</t>
  </si>
  <si>
    <t>6. Monitoring obcí</t>
  </si>
  <si>
    <t>popis</t>
  </si>
  <si>
    <t>1. Počet obyvatel</t>
  </si>
  <si>
    <t>2. Příjem celkem (po konsolidaci)</t>
  </si>
  <si>
    <t>3. Úroky</t>
  </si>
  <si>
    <t>4. Uhrazené splátky dluhopisů a půjčených prostředků</t>
  </si>
  <si>
    <t>5. Dluhová služba celkem ř.3+ř.4</t>
  </si>
  <si>
    <t>6. Ukazatel Dluhové služby (%) ř.5/ř.2</t>
  </si>
  <si>
    <t>7. Rozvaha aktiv a pasiv</t>
  </si>
  <si>
    <t>8. Cizí zdroje a přijaté návratné finanční výpomoci(PNFV)</t>
  </si>
  <si>
    <t>9. Stav na bankovních účtech</t>
  </si>
  <si>
    <t>10. Úvěry a komunální obligace</t>
  </si>
  <si>
    <t>11. Přijaté návratné finanční výpomoci a ostatní dluhy</t>
  </si>
  <si>
    <t>12. Zadluženost celkem ř.10+ř.11</t>
  </si>
  <si>
    <t>13. Podíl cizích zdrojů a PNFV k celkovým aktivům (%) ř.8/ř.7</t>
  </si>
  <si>
    <t>14. Podíl zadluženosti na cizích zdrojích a PNFV (%) ř.12/ř.8</t>
  </si>
  <si>
    <t>15. Zadluženost na jednoho obyvatele ř.8/ř.1</t>
  </si>
  <si>
    <t>16. Oběžná aktiva</t>
  </si>
  <si>
    <t>17. Krátkodobé závazky</t>
  </si>
  <si>
    <t>18. Celková (běžná) likvidita ř.16/ř.17</t>
  </si>
  <si>
    <t>7. Pohledávky k 31.12.2011</t>
  </si>
  <si>
    <t>účet - popis</t>
  </si>
  <si>
    <t>311 - Odběratelé</t>
  </si>
  <si>
    <t>314 - Krátkodobé poskytnuté zá</t>
  </si>
  <si>
    <t>315 - Jiné pohledávky z hl. či</t>
  </si>
  <si>
    <t>316 - Poskyt.návrat.fin.výpomo</t>
  </si>
  <si>
    <t>335 - Pohledávky za zaměstnanc</t>
  </si>
  <si>
    <t>343 - Daň z přidané hodnoty</t>
  </si>
  <si>
    <t>345 - Jiné daně a poplatky</t>
  </si>
  <si>
    <t>346 - Pohledávky za ústředními</t>
  </si>
  <si>
    <t>377 - Ostatní krátkodobé pohle</t>
  </si>
  <si>
    <t>462 - Poskyt. návratné fin.výp</t>
  </si>
  <si>
    <t>469 - Ostatní dlouhodobé pohle</t>
  </si>
  <si>
    <t>z toho: Opravné položky k pohl</t>
  </si>
  <si>
    <t>8. Závazky k 31.12.2011</t>
  </si>
  <si>
    <t>321 - Dodavatelé</t>
  </si>
  <si>
    <t>324 - Krátkodobé přijaté záloh</t>
  </si>
  <si>
    <t xml:space="preserve">325 - Závazky z děl. správy a </t>
  </si>
  <si>
    <t>331 - Zaměstnanci</t>
  </si>
  <si>
    <t>336 - Zúčt.s inst.soc.zab.a zd</t>
  </si>
  <si>
    <t>342 - Jiné přímé daně</t>
  </si>
  <si>
    <t>349 - Závazky k územním rozpoč</t>
  </si>
  <si>
    <t>374 - Přijaté zálohy na transf</t>
  </si>
  <si>
    <t>378 - Ostatní krátkodobé závaz</t>
  </si>
  <si>
    <t>9. Stav úvěrů a půjček k 31.12.2011</t>
  </si>
  <si>
    <t>Účet - název</t>
  </si>
  <si>
    <t>951 01 - Ostatní dl. podmíněná</t>
  </si>
  <si>
    <t>951 10 - Ostatní dl. podmíněná</t>
  </si>
  <si>
    <t>951 11 - Ostatní dl. podmíněná</t>
  </si>
  <si>
    <t>951 12 - Ostatní dl. podmíněná</t>
  </si>
  <si>
    <t>10.1. Jmění, upravující položky a fondy k 31.12.2011</t>
  </si>
  <si>
    <t>Název fondu</t>
  </si>
  <si>
    <t>počáteční stav</t>
  </si>
  <si>
    <t>zůstatek k 31.12.</t>
  </si>
  <si>
    <t>401 - Jmění účetní jednotky</t>
  </si>
  <si>
    <t>403 - Transfery na poříz. dl.majetku</t>
  </si>
  <si>
    <t>406 - Oceň. rozdíly při změně metody</t>
  </si>
  <si>
    <t>419 - Ostatní fondy</t>
  </si>
  <si>
    <t>10.2. Peněžní a ostatní fondy k 31.12.2011</t>
  </si>
  <si>
    <t>419 10 - Ostatní fondy; FRB</t>
  </si>
  <si>
    <t>419 20 - Ostatní fondy; sociální fond</t>
  </si>
  <si>
    <t>11. Stavy na účtech k 31.12.2011</t>
  </si>
  <si>
    <t>231 10 - Základní běžný účet ÚSC</t>
  </si>
  <si>
    <t>231 11 - Základní běžný účet ÚSC; účet kanalizace - IV. etapa</t>
  </si>
  <si>
    <t>231 20 - Základní běžný účet ÚSC; účet stočného</t>
  </si>
  <si>
    <t>236 10 - Běžné účty fondů ÚSC; Fond rozvoje bydlení</t>
  </si>
  <si>
    <t>12. Přehled dotací poskytnutých rozpočty a státními fondy</t>
  </si>
  <si>
    <t>Označení účelového transferu</t>
  </si>
  <si>
    <t>přiděleno Kč</t>
  </si>
  <si>
    <t>vyčerpáno Kč</t>
  </si>
  <si>
    <t>rozdíl Kč</t>
  </si>
  <si>
    <t>ze státního rozpočtu</t>
  </si>
  <si>
    <t>z rozpočtu kraje</t>
  </si>
  <si>
    <t>od státních fondů</t>
  </si>
  <si>
    <t>12.1. Přehled přijatých dotací v roce 2011 ze státního rozpočtu</t>
  </si>
  <si>
    <t>UZ</t>
  </si>
  <si>
    <t>13101</t>
  </si>
  <si>
    <t>Akt.politika zaměstnanosti</t>
  </si>
  <si>
    <t>13234</t>
  </si>
  <si>
    <t>Aktiv.politika zaměst- OP LZZ</t>
  </si>
  <si>
    <t>13305</t>
  </si>
  <si>
    <t>Neinv. nedávkové transfery</t>
  </si>
  <si>
    <t>14004</t>
  </si>
  <si>
    <t>Neinv.transf.krajům-zák.o PO</t>
  </si>
  <si>
    <t>17870</t>
  </si>
  <si>
    <t>Integrov.OP-pr.č.117110-SR-IV</t>
  </si>
  <si>
    <t>17871</t>
  </si>
  <si>
    <t>Integrov.OP-pr.č.117110-EU-IV</t>
  </si>
  <si>
    <t>33123</t>
  </si>
  <si>
    <t>OP VK EU peníze školám - EU</t>
  </si>
  <si>
    <t>34053</t>
  </si>
  <si>
    <t>ÚND-rozvoj inf.sítě v.knihov.</t>
  </si>
  <si>
    <t>98005</t>
  </si>
  <si>
    <t>Sčítání lidu,domů a bytů 2011</t>
  </si>
  <si>
    <t>Celkem ze státního rozpočtu</t>
  </si>
  <si>
    <t>12.2. Přehled přijatých dotací v roce 2011 z rozpočtu kraje</t>
  </si>
  <si>
    <t>12.3. Přehled přijatých dotací v roce 2011 od státních fondů</t>
  </si>
  <si>
    <t>89021</t>
  </si>
  <si>
    <t>Zalesňování zemědělské půdy-EU</t>
  </si>
  <si>
    <t>89447</t>
  </si>
  <si>
    <t>Zalesňování zemědělské půdy-SR</t>
  </si>
  <si>
    <t>90909</t>
  </si>
  <si>
    <t>Program - zelená úsporám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</si>
</sst>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;[Red]\-#,##0.00"/>
    <numFmt numFmtId="166" formatCode="#,###.00"/>
  </numFmts>
  <fonts count="19">
    <font>
      <sz val="10"/>
      <name val="Arial"/>
      <family val="2"/>
    </font>
    <font>
      <b/>
      <sz val="20"/>
      <name val="Arial"/>
      <family val="2"/>
    </font>
    <font>
      <b/>
      <sz val="15"/>
      <name val="Arial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10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12"/>
      <name val="Arial"/>
      <family val="2"/>
    </font>
    <font>
      <b/>
      <u val="single"/>
      <sz val="10"/>
      <name val="Arial CE"/>
      <family val="2"/>
    </font>
    <font>
      <b/>
      <sz val="10.5"/>
      <name val="Arial CE"/>
      <family val="2"/>
    </font>
    <font>
      <b/>
      <sz val="11"/>
      <name val="Arial CE"/>
      <family val="2"/>
    </font>
    <font>
      <sz val="10"/>
      <color indexed="12"/>
      <name val="Arial CE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" xfId="0" applyBorder="1" applyAlignment="1">
      <alignment/>
    </xf>
    <xf numFmtId="0" fontId="5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5" fillId="0" borderId="2" xfId="0" applyFont="1" applyBorder="1" applyAlignment="1">
      <alignment/>
    </xf>
    <xf numFmtId="0" fontId="0" fillId="0" borderId="3" xfId="0" applyBorder="1" applyAlignment="1">
      <alignment/>
    </xf>
    <xf numFmtId="0" fontId="5" fillId="0" borderId="4" xfId="0" applyFont="1" applyBorder="1" applyAlignment="1">
      <alignment/>
    </xf>
    <xf numFmtId="4" fontId="6" fillId="0" borderId="4" xfId="0" applyNumberFormat="1" applyFont="1" applyBorder="1" applyAlignment="1">
      <alignment/>
    </xf>
    <xf numFmtId="164" fontId="6" fillId="0" borderId="4" xfId="0" applyNumberFormat="1" applyFont="1" applyBorder="1" applyAlignment="1">
      <alignment/>
    </xf>
    <xf numFmtId="0" fontId="7" fillId="0" borderId="4" xfId="0" applyFont="1" applyBorder="1" applyAlignment="1">
      <alignment/>
    </xf>
    <xf numFmtId="4" fontId="8" fillId="0" borderId="4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4" fontId="11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12" fillId="0" borderId="0" xfId="0" applyFont="1" applyAlignment="1">
      <alignment/>
    </xf>
    <xf numFmtId="4" fontId="5" fillId="0" borderId="0" xfId="0" applyNumberFormat="1" applyFont="1" applyAlignment="1">
      <alignment/>
    </xf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49" fontId="9" fillId="0" borderId="4" xfId="0" applyNumberFormat="1" applyFont="1" applyBorder="1" applyAlignment="1">
      <alignment horizontal="justify"/>
    </xf>
    <xf numFmtId="49" fontId="6" fillId="0" borderId="4" xfId="0" applyNumberFormat="1" applyFont="1" applyBorder="1" applyAlignment="1">
      <alignment horizontal="justify"/>
    </xf>
    <xf numFmtId="165" fontId="0" fillId="0" borderId="4" xfId="0" applyNumberFormat="1" applyBorder="1" applyAlignment="1">
      <alignment horizontal="right"/>
    </xf>
    <xf numFmtId="2" fontId="5" fillId="0" borderId="4" xfId="0" applyNumberFormat="1" applyFont="1" applyBorder="1" applyAlignment="1">
      <alignment horizontal="right"/>
    </xf>
    <xf numFmtId="4" fontId="5" fillId="0" borderId="4" xfId="0" applyNumberFormat="1" applyFont="1" applyBorder="1" applyAlignment="1">
      <alignment horizontal="right"/>
    </xf>
    <xf numFmtId="4" fontId="5" fillId="0" borderId="4" xfId="0" applyNumberFormat="1" applyFont="1" applyBorder="1" applyAlignment="1">
      <alignment/>
    </xf>
    <xf numFmtId="166" fontId="0" fillId="0" borderId="4" xfId="0" applyNumberFormat="1" applyBorder="1" applyAlignment="1">
      <alignment horizontal="right"/>
    </xf>
    <xf numFmtId="166" fontId="5" fillId="0" borderId="4" xfId="0" applyNumberFormat="1" applyFont="1" applyBorder="1" applyAlignment="1">
      <alignment horizontal="right"/>
    </xf>
    <xf numFmtId="49" fontId="9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justify"/>
    </xf>
    <xf numFmtId="4" fontId="0" fillId="0" borderId="4" xfId="0" applyNumberFormat="1" applyBorder="1" applyAlignment="1">
      <alignment/>
    </xf>
    <xf numFmtId="2" fontId="0" fillId="0" borderId="4" xfId="0" applyNumberFormat="1" applyBorder="1" applyAlignment="1">
      <alignment/>
    </xf>
    <xf numFmtId="166" fontId="5" fillId="0" borderId="4" xfId="0" applyNumberFormat="1" applyFont="1" applyBorder="1" applyAlignment="1">
      <alignment/>
    </xf>
    <xf numFmtId="166" fontId="0" fillId="0" borderId="4" xfId="0" applyNumberFormat="1" applyBorder="1" applyAlignment="1">
      <alignment/>
    </xf>
    <xf numFmtId="2" fontId="0" fillId="0" borderId="0" xfId="0" applyNumberFormat="1" applyAlignment="1">
      <alignment/>
    </xf>
    <xf numFmtId="0" fontId="5" fillId="0" borderId="5" xfId="0" applyFont="1" applyBorder="1" applyAlignment="1">
      <alignment/>
    </xf>
    <xf numFmtId="0" fontId="9" fillId="0" borderId="4" xfId="0" applyFont="1" applyBorder="1" applyAlignment="1">
      <alignment/>
    </xf>
    <xf numFmtId="166" fontId="0" fillId="0" borderId="0" xfId="0" applyNumberFormat="1" applyAlignment="1">
      <alignment/>
    </xf>
    <xf numFmtId="4" fontId="0" fillId="0" borderId="4" xfId="0" applyNumberFormat="1" applyBorder="1" applyAlignment="1">
      <alignment horizontal="center"/>
    </xf>
    <xf numFmtId="166" fontId="0" fillId="0" borderId="5" xfId="0" applyNumberFormat="1" applyBorder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/>
    </xf>
    <xf numFmtId="0" fontId="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17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estoprosec.cz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52"/>
  <sheetViews>
    <sheetView tabSelected="1" workbookViewId="0" topLeftCell="A1">
      <pane ySplit="1" topLeftCell="BM1" activePane="topLeft" state="split"/>
      <selection pane="topLeft" activeCell="F150" sqref="F150"/>
      <selection pane="bottomLeft" activeCell="A1" sqref="A1"/>
    </sheetView>
  </sheetViews>
  <sheetFormatPr defaultColWidth="9.140625" defaultRowHeight="12.75"/>
  <cols>
    <col min="1" max="1" width="25.8515625" style="0" customWidth="1"/>
    <col min="2" max="2" width="12.57421875" style="0" customWidth="1"/>
    <col min="3" max="3" width="11.57421875" style="0" customWidth="1"/>
    <col min="4" max="4" width="12.28125" style="0" customWidth="1"/>
    <col min="5" max="5" width="15.7109375" style="0" customWidth="1"/>
    <col min="6" max="6" width="10.7109375" style="0" customWidth="1"/>
    <col min="7" max="16384" width="11.57421875" style="0" customWidth="1"/>
  </cols>
  <sheetData>
    <row r="2" spans="1:6" ht="26.25">
      <c r="A2" s="65" t="s">
        <v>0</v>
      </c>
      <c r="B2" s="65"/>
      <c r="C2" s="65"/>
      <c r="D2" s="65"/>
      <c r="E2" s="65"/>
      <c r="F2" s="65"/>
    </row>
    <row r="3" spans="1:6" ht="19.5">
      <c r="A3" s="1"/>
      <c r="B3" s="2"/>
      <c r="C3" s="2"/>
      <c r="D3" s="2"/>
      <c r="E3" s="2"/>
      <c r="F3" s="2"/>
    </row>
    <row r="4" spans="1:6" ht="18">
      <c r="A4" s="66" t="s">
        <v>1</v>
      </c>
      <c r="B4" s="66"/>
      <c r="C4" s="66"/>
      <c r="D4" s="66"/>
      <c r="E4" s="66"/>
      <c r="F4" s="66"/>
    </row>
    <row r="5" spans="1:6" ht="18">
      <c r="A5" s="3"/>
      <c r="B5" s="4"/>
      <c r="C5" s="4"/>
      <c r="D5" s="4"/>
      <c r="E5" s="4"/>
      <c r="F5" s="4"/>
    </row>
    <row r="6" ht="12.75">
      <c r="A6" t="s">
        <v>2</v>
      </c>
    </row>
    <row r="8" spans="1:6" ht="15.75">
      <c r="A8" s="67" t="s">
        <v>3</v>
      </c>
      <c r="B8" s="67"/>
      <c r="C8" s="67"/>
      <c r="D8" s="67"/>
      <c r="E8" s="67"/>
      <c r="F8" s="67"/>
    </row>
    <row r="10" spans="1:6" ht="12.75">
      <c r="A10" s="6"/>
      <c r="B10" s="7" t="s">
        <v>4</v>
      </c>
      <c r="C10" s="6" t="s">
        <v>5</v>
      </c>
      <c r="D10" s="6" t="s">
        <v>6</v>
      </c>
      <c r="E10" s="8" t="s">
        <v>7</v>
      </c>
      <c r="F10" s="6" t="s">
        <v>8</v>
      </c>
    </row>
    <row r="11" spans="1:6" ht="12.75">
      <c r="A11" s="9"/>
      <c r="B11" s="10" t="s">
        <v>9</v>
      </c>
      <c r="C11" s="9" t="s">
        <v>10</v>
      </c>
      <c r="D11" s="9" t="s">
        <v>9</v>
      </c>
      <c r="E11" s="9"/>
      <c r="F11" s="9" t="s">
        <v>11</v>
      </c>
    </row>
    <row r="12" spans="1:6" ht="12.75">
      <c r="A12" s="11"/>
      <c r="B12" s="11"/>
      <c r="C12" s="11"/>
      <c r="D12" s="11"/>
      <c r="E12" s="11"/>
      <c r="F12" s="11"/>
    </row>
    <row r="13" spans="1:6" ht="12.75">
      <c r="A13" s="12" t="s">
        <v>12</v>
      </c>
      <c r="B13" s="13">
        <v>18052700</v>
      </c>
      <c r="C13" s="13">
        <f>D13-B13</f>
        <v>600000</v>
      </c>
      <c r="D13" s="13">
        <v>18652700</v>
      </c>
      <c r="E13" s="13">
        <v>18670960.22</v>
      </c>
      <c r="F13" s="14">
        <f>E13/D13*100</f>
        <v>100.09789585421949</v>
      </c>
    </row>
    <row r="14" spans="1:6" ht="12.75">
      <c r="A14" s="12" t="s">
        <v>13</v>
      </c>
      <c r="B14" s="13">
        <v>8952700</v>
      </c>
      <c r="C14" s="13">
        <f>D14-B14</f>
        <v>-1307000</v>
      </c>
      <c r="D14" s="13">
        <v>7645700</v>
      </c>
      <c r="E14" s="13">
        <v>7935621.95</v>
      </c>
      <c r="F14" s="14">
        <f>E14/D14*100</f>
        <v>103.791960840734</v>
      </c>
    </row>
    <row r="15" spans="1:6" ht="12.75">
      <c r="A15" s="12" t="s">
        <v>14</v>
      </c>
      <c r="B15" s="13">
        <v>480000</v>
      </c>
      <c r="C15" s="13">
        <f>D15-B15</f>
        <v>396800</v>
      </c>
      <c r="D15" s="13">
        <v>876800</v>
      </c>
      <c r="E15" s="13">
        <v>881105</v>
      </c>
      <c r="F15" s="14">
        <f>E15/D15*100</f>
        <v>100.49098996350365</v>
      </c>
    </row>
    <row r="16" spans="1:6" ht="12.75">
      <c r="A16" s="12" t="s">
        <v>15</v>
      </c>
      <c r="B16" s="13">
        <v>6492800</v>
      </c>
      <c r="C16" s="13">
        <f>D16-B16</f>
        <v>1748800</v>
      </c>
      <c r="D16" s="13">
        <v>8241600</v>
      </c>
      <c r="E16" s="13">
        <v>8242677.59</v>
      </c>
      <c r="F16" s="14">
        <f>E16/D16*100</f>
        <v>100.01307500970684</v>
      </c>
    </row>
    <row r="17" spans="1:6" ht="12.75">
      <c r="A17" s="15" t="s">
        <v>16</v>
      </c>
      <c r="B17" s="13">
        <f>SUM(B13:B16)</f>
        <v>33978200</v>
      </c>
      <c r="C17" s="13">
        <f>D17-B17</f>
        <v>1438600</v>
      </c>
      <c r="D17" s="13">
        <f>SUM(D13:D16)</f>
        <v>35416800</v>
      </c>
      <c r="E17" s="13">
        <f>SUM(E13:E16)</f>
        <v>35730364.76</v>
      </c>
      <c r="F17" s="14">
        <f>E17/D17*100</f>
        <v>100.88535598924804</v>
      </c>
    </row>
    <row r="18" spans="1:6" ht="12.75">
      <c r="A18" s="15" t="s">
        <v>17</v>
      </c>
      <c r="B18" s="13"/>
      <c r="C18" s="13"/>
      <c r="D18" s="13"/>
      <c r="E18" s="13">
        <v>1000</v>
      </c>
      <c r="F18" s="14"/>
    </row>
    <row r="19" spans="1:6" ht="12.75">
      <c r="A19" s="15" t="s">
        <v>18</v>
      </c>
      <c r="B19" s="13">
        <f>B17</f>
        <v>33978200</v>
      </c>
      <c r="C19" s="13">
        <f>D19-B19</f>
        <v>1438600</v>
      </c>
      <c r="D19" s="13">
        <f>D17</f>
        <v>35416800</v>
      </c>
      <c r="E19" s="13">
        <f>E17-E18</f>
        <v>35729364.76</v>
      </c>
      <c r="F19" s="14">
        <f>E19/D19*100</f>
        <v>100.88253247046599</v>
      </c>
    </row>
    <row r="20" spans="1:6" ht="12.75">
      <c r="A20" s="12" t="s">
        <v>19</v>
      </c>
      <c r="B20" s="13">
        <v>25001300</v>
      </c>
      <c r="C20" s="13">
        <f>D20-B20</f>
        <v>3652700</v>
      </c>
      <c r="D20" s="13">
        <v>28654000</v>
      </c>
      <c r="E20" s="13">
        <v>26868804.22</v>
      </c>
      <c r="F20" s="14">
        <f>E20/D20*100</f>
        <v>93.76981999022823</v>
      </c>
    </row>
    <row r="21" spans="1:6" ht="12.75">
      <c r="A21" s="12" t="s">
        <v>20</v>
      </c>
      <c r="B21" s="13">
        <v>9258000</v>
      </c>
      <c r="C21" s="13">
        <f>D21-B21</f>
        <v>-2214100</v>
      </c>
      <c r="D21" s="13">
        <v>7043900</v>
      </c>
      <c r="E21" s="13">
        <v>6993042.58</v>
      </c>
      <c r="F21" s="14">
        <f>E21/D21*100</f>
        <v>99.27799344113346</v>
      </c>
    </row>
    <row r="22" spans="1:6" ht="12.75">
      <c r="A22" s="15" t="s">
        <v>21</v>
      </c>
      <c r="B22" s="13">
        <f>SUM(B20:B21)</f>
        <v>34259300</v>
      </c>
      <c r="C22" s="13">
        <f>D22-B22</f>
        <v>1438600</v>
      </c>
      <c r="D22" s="13">
        <f>SUM(D20:D21)</f>
        <v>35697900</v>
      </c>
      <c r="E22" s="13">
        <f>SUM(E20:E21)</f>
        <v>33861846.8</v>
      </c>
      <c r="F22" s="14">
        <f>E22/D22*100</f>
        <v>94.85669128996382</v>
      </c>
    </row>
    <row r="23" spans="1:6" ht="12.75">
      <c r="A23" s="15" t="s">
        <v>22</v>
      </c>
      <c r="B23" s="13"/>
      <c r="C23" s="13"/>
      <c r="D23" s="13"/>
      <c r="E23" s="13">
        <v>1000</v>
      </c>
      <c r="F23" s="14"/>
    </row>
    <row r="24" spans="1:6" ht="12.75">
      <c r="A24" s="15" t="s">
        <v>23</v>
      </c>
      <c r="B24" s="13">
        <f>B22</f>
        <v>34259300</v>
      </c>
      <c r="C24" s="13">
        <f aca="true" t="shared" si="0" ref="C24:C29">D24-B24</f>
        <v>1438600</v>
      </c>
      <c r="D24" s="13">
        <f>D22</f>
        <v>35697900</v>
      </c>
      <c r="E24" s="13">
        <f>E22-E23</f>
        <v>33860846.8</v>
      </c>
      <c r="F24" s="14">
        <f>E24/D24*100</f>
        <v>94.85389000473417</v>
      </c>
    </row>
    <row r="25" spans="1:6" ht="12.75">
      <c r="A25" s="15" t="s">
        <v>24</v>
      </c>
      <c r="B25" s="13">
        <f>B19-B24</f>
        <v>-281100</v>
      </c>
      <c r="C25" s="13">
        <f t="shared" si="0"/>
        <v>0</v>
      </c>
      <c r="D25" s="13">
        <f>D19-D24</f>
        <v>-281100</v>
      </c>
      <c r="E25" s="13">
        <f>E19-E24</f>
        <v>1868517.960000001</v>
      </c>
      <c r="F25" s="14"/>
    </row>
    <row r="26" spans="1:6" ht="12.75">
      <c r="A26" s="15" t="s">
        <v>25</v>
      </c>
      <c r="B26" s="13">
        <v>281100</v>
      </c>
      <c r="C26" s="13">
        <f t="shared" si="0"/>
        <v>0</v>
      </c>
      <c r="D26" s="13">
        <v>281100</v>
      </c>
      <c r="E26" s="13">
        <v>-1868517.96</v>
      </c>
      <c r="F26" s="14"/>
    </row>
    <row r="27" spans="1:6" ht="12.75">
      <c r="A27" s="12" t="s">
        <v>26</v>
      </c>
      <c r="B27" s="13"/>
      <c r="C27" s="13">
        <f t="shared" si="0"/>
        <v>0</v>
      </c>
      <c r="D27" s="13"/>
      <c r="E27" s="13"/>
      <c r="F27" s="14"/>
    </row>
    <row r="28" spans="1:6" ht="12.75">
      <c r="A28" s="12" t="s">
        <v>27</v>
      </c>
      <c r="B28" s="13">
        <v>-3066400</v>
      </c>
      <c r="C28" s="13">
        <f t="shared" si="0"/>
        <v>0</v>
      </c>
      <c r="D28" s="13">
        <v>-3066400</v>
      </c>
      <c r="E28" s="13">
        <v>-3066399.23</v>
      </c>
      <c r="F28" s="14">
        <f>E28/D28*100</f>
        <v>99.9999748891208</v>
      </c>
    </row>
    <row r="29" spans="1:6" ht="12.75">
      <c r="A29" s="12" t="s">
        <v>28</v>
      </c>
      <c r="B29" s="13">
        <v>3347500</v>
      </c>
      <c r="C29" s="13">
        <f t="shared" si="0"/>
        <v>0</v>
      </c>
      <c r="D29" s="13">
        <v>3347500</v>
      </c>
      <c r="E29" s="13">
        <v>1197881.27</v>
      </c>
      <c r="F29" s="14"/>
    </row>
    <row r="30" spans="1:6" ht="12.75">
      <c r="A30" s="15" t="s">
        <v>29</v>
      </c>
      <c r="B30" s="16">
        <f>B28+B29</f>
        <v>281100</v>
      </c>
      <c r="C30" s="13"/>
      <c r="D30" s="13">
        <f>D27+D28+D29</f>
        <v>281100</v>
      </c>
      <c r="E30" s="13">
        <f>E27+E28+E29</f>
        <v>-1868517.96</v>
      </c>
      <c r="F30" s="14"/>
    </row>
    <row r="31" spans="2:6" ht="12.75">
      <c r="B31" s="17"/>
      <c r="C31" s="17"/>
      <c r="D31" s="17"/>
      <c r="E31" s="17"/>
      <c r="F31" s="18"/>
    </row>
    <row r="32" spans="1:6" ht="12.75">
      <c r="A32" s="19" t="s">
        <v>30</v>
      </c>
      <c r="B32" s="19"/>
      <c r="C32" s="20"/>
      <c r="D32" s="21"/>
      <c r="E32" s="17"/>
      <c r="F32" s="17"/>
    </row>
    <row r="33" spans="1:6" ht="12.75">
      <c r="A33" s="19" t="s">
        <v>31</v>
      </c>
      <c r="B33" s="19"/>
      <c r="C33" s="20"/>
      <c r="D33" s="21"/>
      <c r="E33" s="17"/>
      <c r="F33" s="17"/>
    </row>
    <row r="34" spans="1:6" ht="12.75">
      <c r="A34" s="19" t="s">
        <v>32</v>
      </c>
      <c r="B34" s="19"/>
      <c r="C34" s="20"/>
      <c r="D34" s="21"/>
      <c r="E34" s="21"/>
      <c r="F34" s="21"/>
    </row>
    <row r="35" spans="1:6" ht="12.75">
      <c r="A35" s="19" t="s">
        <v>33</v>
      </c>
      <c r="B35" s="19"/>
      <c r="C35" s="20"/>
      <c r="D35" s="21"/>
      <c r="E35" s="21"/>
      <c r="F35" s="21"/>
    </row>
    <row r="36" spans="1:6" ht="12.75">
      <c r="A36" s="19"/>
      <c r="B36" s="19"/>
      <c r="C36" s="20"/>
      <c r="D36" s="21"/>
      <c r="E36" s="21"/>
      <c r="F36" s="21"/>
    </row>
    <row r="37" spans="1:6" ht="12.75">
      <c r="A37" s="19"/>
      <c r="B37" s="19"/>
      <c r="C37" s="20"/>
      <c r="D37" s="21"/>
      <c r="E37" s="21"/>
      <c r="F37" s="21"/>
    </row>
    <row r="38" spans="1:6" ht="12.75">
      <c r="A38" s="19"/>
      <c r="B38" s="19"/>
      <c r="C38" s="20"/>
      <c r="D38" s="21"/>
      <c r="E38" s="21"/>
      <c r="F38" s="21"/>
    </row>
    <row r="39" spans="1:6" ht="15.75">
      <c r="A39" s="68" t="s">
        <v>34</v>
      </c>
      <c r="B39" s="68"/>
      <c r="C39" s="68"/>
      <c r="D39" s="68"/>
      <c r="E39" s="68"/>
      <c r="F39" s="68"/>
    </row>
    <row r="40" spans="1:6" ht="12.75">
      <c r="A40" s="19"/>
      <c r="B40" s="19"/>
      <c r="C40" s="20"/>
      <c r="D40" s="21"/>
      <c r="E40" s="21"/>
      <c r="F40" s="21"/>
    </row>
    <row r="41" spans="1:6" ht="12.75">
      <c r="A41" s="19" t="s">
        <v>35</v>
      </c>
      <c r="B41" s="19"/>
      <c r="C41" s="20"/>
      <c r="D41" s="21"/>
      <c r="E41" s="21"/>
      <c r="F41" s="21"/>
    </row>
    <row r="42" spans="1:6" ht="12.75">
      <c r="A42" s="19" t="s">
        <v>36</v>
      </c>
      <c r="B42" s="19"/>
      <c r="C42" s="20"/>
      <c r="D42" s="21"/>
      <c r="E42" s="21"/>
      <c r="F42" s="21"/>
    </row>
    <row r="43" spans="1:6" ht="12.75">
      <c r="A43" s="19" t="s">
        <v>37</v>
      </c>
      <c r="B43" s="19"/>
      <c r="C43" s="20"/>
      <c r="D43" s="21"/>
      <c r="E43" s="21"/>
      <c r="F43" s="21"/>
    </row>
    <row r="44" spans="1:6" ht="12.75">
      <c r="A44" s="19"/>
      <c r="B44" s="19"/>
      <c r="C44" s="20"/>
      <c r="D44" s="21"/>
      <c r="E44" s="21"/>
      <c r="F44" s="21"/>
    </row>
    <row r="45" spans="1:6" ht="12.75">
      <c r="A45" s="19"/>
      <c r="B45" s="19"/>
      <c r="C45" s="20"/>
      <c r="D45" s="21"/>
      <c r="E45" s="21"/>
      <c r="F45" s="21"/>
    </row>
    <row r="46" spans="1:6" ht="12.75">
      <c r="A46" s="19"/>
      <c r="B46" s="19"/>
      <c r="C46" s="20"/>
      <c r="D46" s="21"/>
      <c r="E46" s="21"/>
      <c r="F46" s="21"/>
    </row>
    <row r="47" spans="1:6" ht="15.75">
      <c r="A47" s="22" t="s">
        <v>38</v>
      </c>
      <c r="B47" s="23"/>
      <c r="C47" s="24"/>
      <c r="D47" s="25"/>
      <c r="E47" s="26">
        <v>6408818.23</v>
      </c>
      <c r="F47" s="21"/>
    </row>
    <row r="48" spans="1:6" ht="12.75">
      <c r="A48" s="19"/>
      <c r="B48" s="19"/>
      <c r="C48" s="20"/>
      <c r="D48" s="21"/>
      <c r="E48" s="21"/>
      <c r="F48" s="21"/>
    </row>
    <row r="49" spans="1:6" ht="12.75">
      <c r="A49" s="19"/>
      <c r="B49" s="19"/>
      <c r="C49" s="20"/>
      <c r="D49" s="21"/>
      <c r="E49" s="21"/>
      <c r="F49" s="21"/>
    </row>
    <row r="50" spans="1:6" ht="12.75">
      <c r="A50" s="19"/>
      <c r="B50" s="19"/>
      <c r="C50" s="20"/>
      <c r="D50" s="21"/>
      <c r="E50" s="21"/>
      <c r="F50" s="21"/>
    </row>
    <row r="51" spans="1:6" ht="12.75">
      <c r="A51" s="19"/>
      <c r="B51" s="19"/>
      <c r="C51" s="20"/>
      <c r="D51" s="21"/>
      <c r="E51" s="21"/>
      <c r="F51" s="21"/>
    </row>
    <row r="52" spans="1:6" ht="12.75">
      <c r="A52" s="19"/>
      <c r="B52" s="19"/>
      <c r="C52" s="20"/>
      <c r="D52" s="21"/>
      <c r="E52" s="21"/>
      <c r="F52" s="21"/>
    </row>
    <row r="53" spans="1:6" ht="12.75">
      <c r="A53" s="19"/>
      <c r="B53" s="19"/>
      <c r="C53" s="20"/>
      <c r="D53" s="21"/>
      <c r="E53" s="21"/>
      <c r="F53" s="21"/>
    </row>
    <row r="54" spans="1:6" ht="15.75">
      <c r="A54" s="67" t="s">
        <v>39</v>
      </c>
      <c r="B54" s="67"/>
      <c r="C54" s="67"/>
      <c r="D54" s="67"/>
      <c r="E54" s="67"/>
      <c r="F54" s="67"/>
    </row>
    <row r="55" spans="2:6" ht="12.75">
      <c r="B55" s="17"/>
      <c r="C55" s="17"/>
      <c r="D55" s="17"/>
      <c r="E55" s="17"/>
      <c r="F55" s="18"/>
    </row>
    <row r="56" spans="1:6" ht="12.75">
      <c r="A56" s="27" t="s">
        <v>40</v>
      </c>
      <c r="B56" s="17"/>
      <c r="C56" s="28" t="s">
        <v>41</v>
      </c>
      <c r="D56" s="17"/>
      <c r="E56" s="28">
        <v>898670.13</v>
      </c>
      <c r="F56" s="29" t="s">
        <v>42</v>
      </c>
    </row>
    <row r="57" spans="2:6" ht="12.75">
      <c r="B57" s="17"/>
      <c r="C57" s="17"/>
      <c r="D57" s="17"/>
      <c r="E57" s="17"/>
      <c r="F57" s="18"/>
    </row>
    <row r="58" spans="1:6" ht="12.75">
      <c r="A58" t="s">
        <v>43</v>
      </c>
      <c r="B58" s="17"/>
      <c r="C58" s="17"/>
      <c r="D58" s="17"/>
      <c r="E58" s="17"/>
      <c r="F58" s="18"/>
    </row>
    <row r="59" spans="1:6" ht="12.75">
      <c r="A59" t="s">
        <v>44</v>
      </c>
      <c r="B59" s="17"/>
      <c r="C59" s="17"/>
      <c r="D59" s="17"/>
      <c r="E59" s="17"/>
      <c r="F59" s="18"/>
    </row>
    <row r="60" spans="1:6" ht="12.75">
      <c r="A60" s="30" t="s">
        <v>45</v>
      </c>
      <c r="B60" s="17"/>
      <c r="C60" s="17"/>
      <c r="D60" s="17"/>
      <c r="E60" s="17"/>
      <c r="F60" s="18"/>
    </row>
    <row r="61" spans="2:6" ht="12.75">
      <c r="B61" s="17"/>
      <c r="C61" s="17"/>
      <c r="D61" s="17"/>
      <c r="E61" s="17"/>
      <c r="F61" s="18"/>
    </row>
    <row r="62" spans="1:6" ht="12.75">
      <c r="A62" s="27" t="s">
        <v>46</v>
      </c>
      <c r="B62" s="17"/>
      <c r="C62" s="28" t="s">
        <v>41</v>
      </c>
      <c r="D62" s="17"/>
      <c r="E62" s="28">
        <v>233800</v>
      </c>
      <c r="F62" s="31" t="s">
        <v>42</v>
      </c>
    </row>
    <row r="63" spans="2:6" ht="12.75">
      <c r="B63" s="17"/>
      <c r="C63" s="17"/>
      <c r="D63" s="17"/>
      <c r="E63" s="17"/>
      <c r="F63" s="18"/>
    </row>
    <row r="64" spans="1:6" ht="12.75">
      <c r="A64" t="s">
        <v>47</v>
      </c>
      <c r="B64" s="17"/>
      <c r="C64" s="17"/>
      <c r="D64" s="17"/>
      <c r="E64" s="17"/>
      <c r="F64" s="18"/>
    </row>
    <row r="65" spans="1:6" ht="12.75">
      <c r="A65" t="s">
        <v>48</v>
      </c>
      <c r="B65" s="17"/>
      <c r="C65" s="17"/>
      <c r="D65" s="17"/>
      <c r="E65" s="17"/>
      <c r="F65" s="18"/>
    </row>
    <row r="66" spans="2:6" ht="12.75">
      <c r="B66" s="17"/>
      <c r="C66" s="17"/>
      <c r="D66" s="17"/>
      <c r="E66" s="17"/>
      <c r="F66" s="18"/>
    </row>
    <row r="67" spans="2:6" ht="12.75">
      <c r="B67" s="17"/>
      <c r="C67" s="17"/>
      <c r="D67" s="17"/>
      <c r="E67" s="17"/>
      <c r="F67" s="18"/>
    </row>
    <row r="68" spans="2:6" ht="12.75">
      <c r="B68" s="17"/>
      <c r="C68" s="17"/>
      <c r="D68" s="17"/>
      <c r="E68" s="17"/>
      <c r="F68" s="18"/>
    </row>
    <row r="69" spans="1:6" ht="15.75">
      <c r="A69" s="67" t="s">
        <v>49</v>
      </c>
      <c r="B69" s="67"/>
      <c r="C69" s="67"/>
      <c r="D69" s="67"/>
      <c r="E69" s="67"/>
      <c r="F69" s="5"/>
    </row>
    <row r="70" spans="1:6" ht="12.75">
      <c r="A70" s="32"/>
      <c r="B70" s="33"/>
      <c r="D70" s="21"/>
      <c r="E70" s="17"/>
      <c r="F70" s="17"/>
    </row>
    <row r="71" spans="1:6" ht="24">
      <c r="A71" s="15"/>
      <c r="B71" s="34" t="s">
        <v>50</v>
      </c>
      <c r="C71" s="34" t="s">
        <v>51</v>
      </c>
      <c r="D71" s="34" t="s">
        <v>52</v>
      </c>
      <c r="E71" s="35" t="s">
        <v>53</v>
      </c>
      <c r="F71" s="17"/>
    </row>
    <row r="72" spans="1:6" ht="12.75">
      <c r="A72" s="12" t="s">
        <v>54</v>
      </c>
      <c r="B72" s="36">
        <v>2224</v>
      </c>
      <c r="C72" s="37">
        <v>0</v>
      </c>
      <c r="D72" s="38">
        <v>0</v>
      </c>
      <c r="E72" s="39">
        <v>906</v>
      </c>
      <c r="F72" s="28"/>
    </row>
    <row r="73" spans="1:6" ht="12.75">
      <c r="A73" s="12" t="s">
        <v>55</v>
      </c>
      <c r="B73" s="40">
        <v>625247.1</v>
      </c>
      <c r="C73" s="41">
        <v>33796</v>
      </c>
      <c r="D73" s="38">
        <v>0</v>
      </c>
      <c r="E73" s="39">
        <v>3912.38</v>
      </c>
      <c r="F73" s="28"/>
    </row>
    <row r="75" ht="12.75">
      <c r="A75" t="s">
        <v>56</v>
      </c>
    </row>
    <row r="76" ht="12.75">
      <c r="A76" t="s">
        <v>57</v>
      </c>
    </row>
    <row r="81" spans="1:5" ht="15.75">
      <c r="A81" s="68" t="s">
        <v>58</v>
      </c>
      <c r="B81" s="68"/>
      <c r="C81" s="68"/>
      <c r="D81" s="68"/>
      <c r="E81" s="68"/>
    </row>
    <row r="83" ht="12.75">
      <c r="A83" s="32" t="s">
        <v>59</v>
      </c>
    </row>
    <row r="84" spans="1:5" ht="24">
      <c r="A84" s="15"/>
      <c r="B84" s="34" t="s">
        <v>60</v>
      </c>
      <c r="C84" s="34" t="s">
        <v>61</v>
      </c>
      <c r="D84" s="34" t="s">
        <v>62</v>
      </c>
      <c r="E84" s="42" t="s">
        <v>63</v>
      </c>
    </row>
    <row r="85" spans="1:5" ht="12.75">
      <c r="A85" s="12" t="s">
        <v>64</v>
      </c>
      <c r="B85" s="36">
        <v>2158688</v>
      </c>
      <c r="C85" s="37">
        <v>1731010</v>
      </c>
      <c r="D85" s="38">
        <v>1197140</v>
      </c>
      <c r="E85" s="39">
        <v>961548</v>
      </c>
    </row>
    <row r="87" ht="12.75">
      <c r="A87" s="32" t="s">
        <v>65</v>
      </c>
    </row>
    <row r="88" spans="1:5" ht="12.75">
      <c r="A88" s="15"/>
      <c r="B88" s="42" t="s">
        <v>66</v>
      </c>
      <c r="C88" s="42" t="s">
        <v>67</v>
      </c>
      <c r="D88" s="42" t="s">
        <v>68</v>
      </c>
      <c r="E88" s="42" t="s">
        <v>69</v>
      </c>
    </row>
    <row r="89" spans="1:5" ht="12.75">
      <c r="A89" s="12" t="s">
        <v>64</v>
      </c>
      <c r="B89" s="36">
        <v>4947801</v>
      </c>
      <c r="C89" s="41">
        <v>5083831</v>
      </c>
      <c r="D89" s="38">
        <v>136030</v>
      </c>
      <c r="E89" s="39">
        <v>-96655</v>
      </c>
    </row>
    <row r="91" ht="12.75">
      <c r="A91" t="s">
        <v>70</v>
      </c>
    </row>
    <row r="92" ht="12.75">
      <c r="A92" t="s">
        <v>71</v>
      </c>
    </row>
    <row r="101" spans="1:6" ht="13.5">
      <c r="A101" s="69" t="s">
        <v>72</v>
      </c>
      <c r="B101" s="69"/>
      <c r="C101" s="69"/>
      <c r="D101" s="69"/>
      <c r="E101" s="69"/>
      <c r="F101" s="69"/>
    </row>
    <row r="103" ht="12.75">
      <c r="A103" t="s">
        <v>73</v>
      </c>
    </row>
    <row r="104" ht="12.75">
      <c r="A104" t="s">
        <v>74</v>
      </c>
    </row>
    <row r="105" ht="12.75">
      <c r="A105" t="s">
        <v>75</v>
      </c>
    </row>
    <row r="106" ht="12.75">
      <c r="A106" t="s">
        <v>76</v>
      </c>
    </row>
    <row r="107" spans="1:6" ht="25.5">
      <c r="A107" s="12" t="s">
        <v>77</v>
      </c>
      <c r="B107" s="43" t="s">
        <v>78</v>
      </c>
      <c r="C107" s="43" t="s">
        <v>79</v>
      </c>
      <c r="D107" s="44" t="s">
        <v>80</v>
      </c>
      <c r="E107" s="43" t="s">
        <v>81</v>
      </c>
      <c r="F107" s="43" t="s">
        <v>82</v>
      </c>
    </row>
    <row r="108" spans="1:6" ht="12.75">
      <c r="A108" s="12" t="s">
        <v>83</v>
      </c>
      <c r="B108" s="12" t="s">
        <v>84</v>
      </c>
      <c r="C108" s="12">
        <v>4111</v>
      </c>
      <c r="D108" s="45">
        <v>11637</v>
      </c>
      <c r="E108" s="45">
        <v>1548</v>
      </c>
      <c r="F108" s="46">
        <f aca="true" t="shared" si="1" ref="F108:F127">E108/D108*100</f>
        <v>13.302397525135346</v>
      </c>
    </row>
    <row r="109" spans="1:6" ht="12.75">
      <c r="A109" s="12" t="s">
        <v>85</v>
      </c>
      <c r="B109" s="12" t="s">
        <v>86</v>
      </c>
      <c r="C109" s="12">
        <v>4112</v>
      </c>
      <c r="D109" s="45">
        <v>1677600</v>
      </c>
      <c r="E109" s="45">
        <v>1677600</v>
      </c>
      <c r="F109" s="46">
        <f t="shared" si="1"/>
        <v>100</v>
      </c>
    </row>
    <row r="110" spans="1:6" ht="12.75">
      <c r="A110" s="12" t="s">
        <v>87</v>
      </c>
      <c r="B110" s="12" t="s">
        <v>88</v>
      </c>
      <c r="C110" s="12">
        <v>4113</v>
      </c>
      <c r="D110" s="45">
        <v>113065.59</v>
      </c>
      <c r="E110" s="45">
        <v>113065.59</v>
      </c>
      <c r="F110" s="46">
        <f t="shared" si="1"/>
        <v>100</v>
      </c>
    </row>
    <row r="111" spans="1:6" ht="12.75">
      <c r="A111" s="12" t="s">
        <v>89</v>
      </c>
      <c r="B111" s="12" t="s">
        <v>90</v>
      </c>
      <c r="C111" s="12">
        <v>4116</v>
      </c>
      <c r="D111" s="45">
        <v>48600</v>
      </c>
      <c r="E111" s="45">
        <v>48600</v>
      </c>
      <c r="F111" s="46">
        <f t="shared" si="1"/>
        <v>100</v>
      </c>
    </row>
    <row r="112" spans="1:6" ht="12.75">
      <c r="A112" s="12" t="s">
        <v>91</v>
      </c>
      <c r="B112" s="12" t="s">
        <v>92</v>
      </c>
      <c r="C112" s="12">
        <v>4116</v>
      </c>
      <c r="D112" s="45">
        <v>152787</v>
      </c>
      <c r="E112" s="45">
        <v>152787</v>
      </c>
      <c r="F112" s="46">
        <f t="shared" si="1"/>
        <v>100</v>
      </c>
    </row>
    <row r="113" spans="1:6" ht="12.75">
      <c r="A113" s="12" t="s">
        <v>93</v>
      </c>
      <c r="B113" s="12" t="s">
        <v>94</v>
      </c>
      <c r="C113" s="12">
        <v>4116</v>
      </c>
      <c r="D113" s="45">
        <v>300000</v>
      </c>
      <c r="E113" s="45">
        <v>300000</v>
      </c>
      <c r="F113" s="46">
        <f t="shared" si="1"/>
        <v>100</v>
      </c>
    </row>
    <row r="114" spans="1:6" ht="12.75">
      <c r="A114" s="12" t="s">
        <v>95</v>
      </c>
      <c r="B114" s="12" t="s">
        <v>96</v>
      </c>
      <c r="C114" s="12">
        <v>4116</v>
      </c>
      <c r="D114" s="45">
        <v>601592</v>
      </c>
      <c r="E114" s="45">
        <v>601592</v>
      </c>
      <c r="F114" s="46">
        <f t="shared" si="1"/>
        <v>100</v>
      </c>
    </row>
    <row r="115" spans="1:6" ht="12.75">
      <c r="A115" s="12" t="s">
        <v>97</v>
      </c>
      <c r="B115" s="12" t="s">
        <v>98</v>
      </c>
      <c r="C115" s="12">
        <v>4116</v>
      </c>
      <c r="D115" s="45">
        <v>46000</v>
      </c>
      <c r="E115" s="45">
        <v>46000</v>
      </c>
      <c r="F115" s="46">
        <f t="shared" si="1"/>
        <v>100</v>
      </c>
    </row>
    <row r="116" spans="1:6" ht="12.75">
      <c r="A116" s="12" t="s">
        <v>99</v>
      </c>
      <c r="B116" s="12" t="s">
        <v>100</v>
      </c>
      <c r="C116" s="12">
        <v>4121</v>
      </c>
      <c r="D116" s="45">
        <v>544506</v>
      </c>
      <c r="E116" s="45">
        <v>544506</v>
      </c>
      <c r="F116" s="46">
        <f t="shared" si="1"/>
        <v>100</v>
      </c>
    </row>
    <row r="117" spans="1:6" ht="12.75">
      <c r="A117" s="12" t="s">
        <v>85</v>
      </c>
      <c r="B117" s="12" t="s">
        <v>96</v>
      </c>
      <c r="C117" s="12">
        <v>4122</v>
      </c>
      <c r="D117" s="45">
        <v>10000</v>
      </c>
      <c r="E117" s="45">
        <v>10000</v>
      </c>
      <c r="F117" s="46">
        <f t="shared" si="1"/>
        <v>100</v>
      </c>
    </row>
    <row r="118" spans="1:6" ht="12.75">
      <c r="A118" s="12" t="s">
        <v>85</v>
      </c>
      <c r="B118" s="12" t="s">
        <v>101</v>
      </c>
      <c r="C118" s="12">
        <v>4122</v>
      </c>
      <c r="D118" s="45">
        <v>100000</v>
      </c>
      <c r="E118" s="45">
        <v>100000</v>
      </c>
      <c r="F118" s="46">
        <f t="shared" si="1"/>
        <v>100</v>
      </c>
    </row>
    <row r="119" spans="1:6" ht="12.75">
      <c r="A119" s="12" t="s">
        <v>102</v>
      </c>
      <c r="B119" s="12" t="s">
        <v>103</v>
      </c>
      <c r="C119" s="12">
        <v>4122</v>
      </c>
      <c r="D119" s="45">
        <v>90370</v>
      </c>
      <c r="E119" s="45">
        <v>90370</v>
      </c>
      <c r="F119" s="46">
        <f t="shared" si="1"/>
        <v>100</v>
      </c>
    </row>
    <row r="120" spans="1:6" ht="12.75">
      <c r="A120" s="12" t="s">
        <v>85</v>
      </c>
      <c r="B120" s="12" t="s">
        <v>104</v>
      </c>
      <c r="C120" s="12">
        <v>4122</v>
      </c>
      <c r="D120" s="45">
        <v>10000</v>
      </c>
      <c r="E120" s="45">
        <v>10000</v>
      </c>
      <c r="F120" s="46">
        <f t="shared" si="1"/>
        <v>100</v>
      </c>
    </row>
    <row r="121" spans="1:6" ht="12.75">
      <c r="A121" s="12" t="s">
        <v>105</v>
      </c>
      <c r="B121" s="12" t="s">
        <v>106</v>
      </c>
      <c r="C121" s="12">
        <v>4122</v>
      </c>
      <c r="D121" s="45">
        <v>25000</v>
      </c>
      <c r="E121" s="45">
        <v>25000</v>
      </c>
      <c r="F121" s="46">
        <f t="shared" si="1"/>
        <v>100</v>
      </c>
    </row>
    <row r="122" spans="1:6" ht="12.75">
      <c r="A122" s="12" t="s">
        <v>85</v>
      </c>
      <c r="B122" s="12" t="s">
        <v>107</v>
      </c>
      <c r="C122" s="12">
        <v>4122</v>
      </c>
      <c r="D122" s="45">
        <v>200000</v>
      </c>
      <c r="E122" s="45">
        <v>200000</v>
      </c>
      <c r="F122" s="46">
        <f t="shared" si="1"/>
        <v>100</v>
      </c>
    </row>
    <row r="123" spans="1:6" ht="12.75">
      <c r="A123" s="12" t="s">
        <v>85</v>
      </c>
      <c r="B123" s="12" t="s">
        <v>103</v>
      </c>
      <c r="C123" s="12">
        <v>4122</v>
      </c>
      <c r="D123" s="45">
        <v>55000</v>
      </c>
      <c r="E123" s="45">
        <v>55000</v>
      </c>
      <c r="F123" s="46">
        <f t="shared" si="1"/>
        <v>100</v>
      </c>
    </row>
    <row r="124" spans="1:6" ht="12.75">
      <c r="A124" s="12" t="s">
        <v>108</v>
      </c>
      <c r="B124" s="12" t="s">
        <v>109</v>
      </c>
      <c r="C124" s="12">
        <v>4129</v>
      </c>
      <c r="D124" s="45">
        <v>2850000</v>
      </c>
      <c r="E124" s="45">
        <v>2850000</v>
      </c>
      <c r="F124" s="46">
        <f t="shared" si="1"/>
        <v>100</v>
      </c>
    </row>
    <row r="125" spans="1:6" ht="12.75">
      <c r="A125" s="12" t="s">
        <v>110</v>
      </c>
      <c r="B125" s="12" t="s">
        <v>111</v>
      </c>
      <c r="C125" s="12">
        <v>4213</v>
      </c>
      <c r="D125" s="45">
        <v>48920</v>
      </c>
      <c r="E125" s="45">
        <v>48920</v>
      </c>
      <c r="F125" s="46">
        <f t="shared" si="1"/>
        <v>100</v>
      </c>
    </row>
    <row r="126" spans="1:6" ht="12.75">
      <c r="A126" s="12" t="s">
        <v>112</v>
      </c>
      <c r="B126" s="12" t="s">
        <v>113</v>
      </c>
      <c r="C126" s="12">
        <v>4216</v>
      </c>
      <c r="D126" s="45">
        <v>1356600</v>
      </c>
      <c r="E126" s="45">
        <v>1356600</v>
      </c>
      <c r="F126" s="46">
        <f t="shared" si="1"/>
        <v>100</v>
      </c>
    </row>
    <row r="127" spans="1:6" ht="12.75">
      <c r="A127" s="12" t="s">
        <v>114</v>
      </c>
      <c r="B127" s="12"/>
      <c r="C127" s="12"/>
      <c r="D127" s="47">
        <f>SUM(D108:D126)</f>
        <v>8241677.59</v>
      </c>
      <c r="E127" s="48">
        <f>SUM(E108:E126)</f>
        <v>8231588.59</v>
      </c>
      <c r="F127" s="46">
        <f t="shared" si="1"/>
        <v>99.87758560208371</v>
      </c>
    </row>
    <row r="128" ht="12.75">
      <c r="F128" s="49"/>
    </row>
    <row r="129" spans="1:6" ht="15">
      <c r="A129" s="70" t="s">
        <v>115</v>
      </c>
      <c r="B129" s="70"/>
      <c r="C129" s="70"/>
      <c r="D129" s="70"/>
      <c r="E129" s="70"/>
      <c r="F129" s="70"/>
    </row>
    <row r="130" spans="1:6" ht="12.75">
      <c r="A130" s="12"/>
      <c r="B130" s="50" t="s">
        <v>116</v>
      </c>
      <c r="C130" s="50"/>
      <c r="D130" s="51" t="s">
        <v>117</v>
      </c>
      <c r="E130" s="12" t="s">
        <v>118</v>
      </c>
      <c r="F130" s="49"/>
    </row>
    <row r="131" spans="1:6" ht="12.75">
      <c r="A131" s="12" t="s">
        <v>119</v>
      </c>
      <c r="B131" s="52">
        <v>100000</v>
      </c>
      <c r="D131" s="53">
        <v>0</v>
      </c>
      <c r="E131" s="53">
        <v>0</v>
      </c>
      <c r="F131" s="49"/>
    </row>
    <row r="132" spans="1:6" ht="12.75">
      <c r="A132" s="12" t="s">
        <v>120</v>
      </c>
      <c r="B132" s="54">
        <v>12000</v>
      </c>
      <c r="C132" s="50"/>
      <c r="D132" s="53">
        <v>0</v>
      </c>
      <c r="E132" s="53">
        <v>0</v>
      </c>
      <c r="F132" s="49"/>
    </row>
    <row r="133" spans="1:6" ht="12.75">
      <c r="A133" s="12" t="s">
        <v>121</v>
      </c>
      <c r="B133" s="52">
        <v>20000</v>
      </c>
      <c r="D133" s="53">
        <v>0</v>
      </c>
      <c r="E133" s="53">
        <v>0</v>
      </c>
      <c r="F133" s="49"/>
    </row>
    <row r="134" spans="1:6" ht="12.75">
      <c r="A134" s="12" t="s">
        <v>122</v>
      </c>
      <c r="B134" s="54">
        <v>20000</v>
      </c>
      <c r="C134" s="50"/>
      <c r="D134" s="53">
        <v>0</v>
      </c>
      <c r="E134" s="53">
        <v>0</v>
      </c>
      <c r="F134" s="49"/>
    </row>
    <row r="135" spans="1:6" ht="12.75">
      <c r="A135" s="12" t="s">
        <v>123</v>
      </c>
      <c r="B135" s="54">
        <v>75000</v>
      </c>
      <c r="C135" s="50"/>
      <c r="D135" s="53">
        <v>0</v>
      </c>
      <c r="E135" s="53">
        <v>0</v>
      </c>
      <c r="F135" s="49"/>
    </row>
    <row r="136" ht="12.75">
      <c r="F136" s="49"/>
    </row>
    <row r="137" spans="1:6" ht="15">
      <c r="A137" s="70" t="s">
        <v>124</v>
      </c>
      <c r="B137" s="70"/>
      <c r="C137" s="70"/>
      <c r="D137" s="70"/>
      <c r="E137" s="70"/>
      <c r="F137" s="70"/>
    </row>
    <row r="138" spans="1:6" ht="12.75">
      <c r="A138" s="55" t="s">
        <v>125</v>
      </c>
      <c r="B138" s="19"/>
      <c r="C138" s="20"/>
      <c r="D138" s="21"/>
      <c r="F138" s="49"/>
    </row>
    <row r="139" spans="1:6" ht="12.75">
      <c r="A139" s="55" t="s">
        <v>126</v>
      </c>
      <c r="B139" s="19"/>
      <c r="C139" s="20"/>
      <c r="D139" s="21"/>
      <c r="F139" s="49"/>
    </row>
    <row r="140" spans="1:6" ht="12.75">
      <c r="A140" s="55" t="s">
        <v>127</v>
      </c>
      <c r="B140" s="19"/>
      <c r="C140" s="20"/>
      <c r="D140" s="21"/>
      <c r="F140" s="49"/>
    </row>
    <row r="141" spans="1:6" ht="12.75">
      <c r="A141" s="55" t="s">
        <v>128</v>
      </c>
      <c r="B141" s="19"/>
      <c r="C141" s="20"/>
      <c r="D141" s="21"/>
      <c r="F141" s="49"/>
    </row>
    <row r="142" spans="1:6" ht="12.75">
      <c r="A142" s="55"/>
      <c r="B142" s="19"/>
      <c r="C142" s="20"/>
      <c r="D142" s="21"/>
      <c r="F142" s="49"/>
    </row>
    <row r="143" spans="1:6" ht="12.75">
      <c r="A143" s="55" t="s">
        <v>129</v>
      </c>
      <c r="B143" s="19"/>
      <c r="C143" s="20"/>
      <c r="D143" s="21"/>
      <c r="F143" s="49"/>
    </row>
    <row r="144" spans="1:6" ht="12.75">
      <c r="A144" s="56" t="s">
        <v>130</v>
      </c>
      <c r="B144" s="19"/>
      <c r="C144" s="20"/>
      <c r="D144" s="21"/>
      <c r="F144" s="49"/>
    </row>
    <row r="145" spans="1:6" ht="12.75">
      <c r="A145" s="57"/>
      <c r="B145" s="19"/>
      <c r="C145" s="20"/>
      <c r="D145" s="21"/>
      <c r="F145" s="49"/>
    </row>
    <row r="146" spans="1:6" ht="12.75">
      <c r="A146" t="s">
        <v>131</v>
      </c>
      <c r="F146" s="49"/>
    </row>
    <row r="147" spans="1:6" ht="12.75">
      <c r="A147" t="s">
        <v>132</v>
      </c>
      <c r="F147" s="49"/>
    </row>
    <row r="148" ht="12.75">
      <c r="F148" s="49"/>
    </row>
    <row r="149" spans="1:6" ht="12.75">
      <c r="A149" t="s">
        <v>133</v>
      </c>
      <c r="F149" s="49"/>
    </row>
    <row r="150" spans="1:6" ht="12.75">
      <c r="A150" t="s">
        <v>134</v>
      </c>
      <c r="F150" s="49"/>
    </row>
    <row r="151" ht="12.75">
      <c r="F151" s="49"/>
    </row>
    <row r="152" spans="1:6" ht="12.75">
      <c r="A152" t="s">
        <v>135</v>
      </c>
      <c r="F152" s="49"/>
    </row>
  </sheetData>
  <sheetProtection selectLockedCells="1" selectUnlockedCells="1"/>
  <mergeCells count="10">
    <mergeCell ref="A129:F129"/>
    <mergeCell ref="A137:F137"/>
    <mergeCell ref="A54:F54"/>
    <mergeCell ref="A69:E69"/>
    <mergeCell ref="A81:E81"/>
    <mergeCell ref="A101:F101"/>
    <mergeCell ref="A2:F2"/>
    <mergeCell ref="A4:F4"/>
    <mergeCell ref="A8:F8"/>
    <mergeCell ref="A39:F39"/>
  </mergeCells>
  <hyperlinks>
    <hyperlink ref="A144" r:id="rId1" display="stránkám města Proseč www.mestoprosec.cz."/>
  </hyperlinks>
  <printOptions/>
  <pageMargins left="0.7875" right="0.5902777777777778" top="0.39375" bottom="0.354166666666666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F26"/>
  <sheetViews>
    <sheetView workbookViewId="0" topLeftCell="A1">
      <pane ySplit="1" topLeftCell="BM1" activePane="topLeft" state="split"/>
      <selection pane="topLeft" activeCell="A27" sqref="A27"/>
      <selection pane="bottomLeft" activeCell="A1" sqref="A1"/>
    </sheetView>
  </sheetViews>
  <sheetFormatPr defaultColWidth="9.140625" defaultRowHeight="12.75"/>
  <cols>
    <col min="1" max="1" width="8.140625" style="0" customWidth="1"/>
    <col min="2" max="4" width="12.7109375" style="0" customWidth="1"/>
    <col min="5" max="6" width="6.57421875" style="0" customWidth="1"/>
  </cols>
  <sheetData>
    <row r="3" s="71" customFormat="1" ht="15.75">
      <c r="A3" s="71" t="s">
        <v>136</v>
      </c>
    </row>
    <row r="5" spans="1:6" ht="12.75">
      <c r="A5" s="59"/>
      <c r="B5" s="60" t="s">
        <v>137</v>
      </c>
      <c r="C5" s="60" t="s">
        <v>138</v>
      </c>
      <c r="D5" s="60" t="s">
        <v>139</v>
      </c>
      <c r="E5" s="60"/>
      <c r="F5" s="60"/>
    </row>
    <row r="6" spans="1:4" ht="12.75">
      <c r="A6" s="59" t="s">
        <v>140</v>
      </c>
      <c r="B6" s="61">
        <v>47921309.72</v>
      </c>
      <c r="C6" s="61">
        <v>40005664.75</v>
      </c>
      <c r="D6" s="61">
        <v>35729364.76</v>
      </c>
    </row>
    <row r="7" spans="1:4" ht="12.75">
      <c r="A7" s="59" t="s">
        <v>141</v>
      </c>
      <c r="B7" s="61">
        <v>56492594.66</v>
      </c>
      <c r="C7" s="61">
        <v>35893103.38</v>
      </c>
      <c r="D7" s="61">
        <v>33860846.8</v>
      </c>
    </row>
    <row r="8" spans="1:4" ht="12.75">
      <c r="A8" s="62" t="s">
        <v>142</v>
      </c>
      <c r="B8" s="61">
        <v>-8571284.939999998</v>
      </c>
      <c r="C8" s="61">
        <v>4112561.37</v>
      </c>
      <c r="D8" s="61">
        <v>1868517.96</v>
      </c>
    </row>
    <row r="11" s="71" customFormat="1" ht="15.75">
      <c r="A11" s="71" t="s">
        <v>143</v>
      </c>
    </row>
    <row r="13" spans="1:6" ht="12.75">
      <c r="A13" s="59" t="s">
        <v>144</v>
      </c>
      <c r="B13" s="60" t="s">
        <v>145</v>
      </c>
      <c r="C13" s="60" t="s">
        <v>9</v>
      </c>
      <c r="D13" s="60" t="s">
        <v>9</v>
      </c>
      <c r="E13" s="60" t="s">
        <v>146</v>
      </c>
      <c r="F13" s="60" t="s">
        <v>147</v>
      </c>
    </row>
    <row r="14" spans="3:4" ht="12.75">
      <c r="C14" s="60" t="s">
        <v>148</v>
      </c>
      <c r="D14" s="60" t="s">
        <v>149</v>
      </c>
    </row>
    <row r="15" spans="1:6" ht="12.75">
      <c r="A15" s="59" t="s">
        <v>140</v>
      </c>
      <c r="B15" s="61">
        <v>33442739.76</v>
      </c>
      <c r="C15" s="61">
        <v>29227400</v>
      </c>
      <c r="D15" s="61">
        <v>33134500</v>
      </c>
      <c r="E15" s="61">
        <v>114.42256156893875</v>
      </c>
      <c r="F15" s="61">
        <v>100.93026833059199</v>
      </c>
    </row>
    <row r="16" spans="1:6" ht="12.75">
      <c r="A16" s="59" t="s">
        <v>141</v>
      </c>
      <c r="B16" s="61">
        <v>26867804.22</v>
      </c>
      <c r="C16" s="61">
        <v>25001300</v>
      </c>
      <c r="D16" s="61">
        <v>28654000</v>
      </c>
      <c r="E16" s="61">
        <v>107.46562866730929</v>
      </c>
      <c r="F16" s="61">
        <v>93.76633007608012</v>
      </c>
    </row>
    <row r="17" spans="1:4" ht="12.75">
      <c r="A17" s="62" t="s">
        <v>142</v>
      </c>
      <c r="B17" s="61">
        <v>6574935.540000003</v>
      </c>
      <c r="C17" s="61">
        <v>4226100</v>
      </c>
      <c r="D17" s="61">
        <v>4480500</v>
      </c>
    </row>
    <row r="20" s="71" customFormat="1" ht="15.75">
      <c r="A20" s="71" t="s">
        <v>150</v>
      </c>
    </row>
    <row r="22" spans="1:6" ht="12.75">
      <c r="A22" s="59" t="s">
        <v>144</v>
      </c>
      <c r="B22" s="60" t="s">
        <v>145</v>
      </c>
      <c r="C22" s="60" t="s">
        <v>9</v>
      </c>
      <c r="D22" s="60" t="s">
        <v>9</v>
      </c>
      <c r="E22" s="60" t="s">
        <v>146</v>
      </c>
      <c r="F22" s="60" t="s">
        <v>147</v>
      </c>
    </row>
    <row r="23" spans="3:4" ht="12.75">
      <c r="C23" s="60" t="s">
        <v>148</v>
      </c>
      <c r="D23" s="60" t="s">
        <v>149</v>
      </c>
    </row>
    <row r="24" spans="1:6" ht="12.75">
      <c r="A24" s="59" t="s">
        <v>140</v>
      </c>
      <c r="B24" s="61">
        <v>2286625</v>
      </c>
      <c r="C24" s="61">
        <v>4750800</v>
      </c>
      <c r="D24" s="61">
        <v>2282300</v>
      </c>
      <c r="E24" s="61">
        <v>48.131367348657065</v>
      </c>
      <c r="F24" s="61">
        <v>100.18950181834114</v>
      </c>
    </row>
    <row r="25" spans="1:6" ht="12.75">
      <c r="A25" s="59" t="s">
        <v>141</v>
      </c>
      <c r="B25" s="61">
        <v>6993042.58</v>
      </c>
      <c r="C25" s="61">
        <v>9258000</v>
      </c>
      <c r="D25" s="61">
        <v>7043900</v>
      </c>
      <c r="E25" s="61">
        <v>75.53513264203931</v>
      </c>
      <c r="F25" s="61">
        <v>99.27799344113346</v>
      </c>
    </row>
    <row r="26" spans="1:4" ht="12.75">
      <c r="A26" s="62" t="s">
        <v>142</v>
      </c>
      <c r="B26" s="61">
        <v>-4706417.58</v>
      </c>
      <c r="C26" s="61">
        <v>-4507200</v>
      </c>
      <c r="D26" s="61">
        <v>-4761600</v>
      </c>
    </row>
  </sheetData>
  <sheetProtection selectLockedCells="1" selectUnlockedCells="1"/>
  <mergeCells count="3">
    <mergeCell ref="A3:IV3"/>
    <mergeCell ref="A11:IV11"/>
    <mergeCell ref="A20:IV2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F40"/>
  <sheetViews>
    <sheetView workbookViewId="0" topLeftCell="A1">
      <pane ySplit="1" topLeftCell="BM1" activePane="topLeft" state="split"/>
      <selection pane="topLeft" activeCell="A41" sqref="A41"/>
      <selection pane="bottomLeft" activeCell="A1" sqref="A1"/>
    </sheetView>
  </sheetViews>
  <sheetFormatPr defaultColWidth="9.140625" defaultRowHeight="12.75"/>
  <cols>
    <col min="1" max="1" width="21.8515625" style="0" customWidth="1"/>
    <col min="2" max="4" width="12.7109375" style="0" customWidth="1"/>
    <col min="5" max="6" width="6.57421875" style="0" customWidth="1"/>
  </cols>
  <sheetData>
    <row r="3" s="71" customFormat="1" ht="15.75">
      <c r="A3" s="71" t="s">
        <v>151</v>
      </c>
    </row>
    <row r="5" spans="1:6" ht="12.75">
      <c r="A5" s="59" t="s">
        <v>144</v>
      </c>
      <c r="B5" s="60" t="s">
        <v>145</v>
      </c>
      <c r="C5" s="60" t="s">
        <v>9</v>
      </c>
      <c r="D5" s="60" t="s">
        <v>9</v>
      </c>
      <c r="E5" s="60" t="s">
        <v>146</v>
      </c>
      <c r="F5" s="60" t="s">
        <v>147</v>
      </c>
    </row>
    <row r="6" spans="3:4" ht="12.75">
      <c r="C6" s="60" t="s">
        <v>148</v>
      </c>
      <c r="D6" s="60" t="s">
        <v>149</v>
      </c>
    </row>
    <row r="7" spans="1:6" ht="12.75">
      <c r="A7" s="62" t="s">
        <v>152</v>
      </c>
      <c r="B7" s="61">
        <v>18670960.22</v>
      </c>
      <c r="C7" s="61">
        <v>18052700</v>
      </c>
      <c r="D7" s="61">
        <v>18652700</v>
      </c>
      <c r="E7" s="61">
        <v>103.42475208694543</v>
      </c>
      <c r="F7" s="61">
        <v>100.09789585421949</v>
      </c>
    </row>
    <row r="8" spans="1:6" ht="12.75">
      <c r="A8" s="62" t="s">
        <v>153</v>
      </c>
      <c r="B8" s="61">
        <v>7935621.95</v>
      </c>
      <c r="C8" s="61">
        <v>8952700</v>
      </c>
      <c r="D8" s="61">
        <v>7645700</v>
      </c>
      <c r="E8" s="61">
        <v>88.63942665341182</v>
      </c>
      <c r="F8" s="61">
        <v>103.791960840734</v>
      </c>
    </row>
    <row r="9" spans="1:6" ht="12.75">
      <c r="A9" s="62" t="s">
        <v>154</v>
      </c>
      <c r="B9" s="61">
        <v>881105</v>
      </c>
      <c r="C9" s="61">
        <v>480000</v>
      </c>
      <c r="D9" s="61">
        <v>876800</v>
      </c>
      <c r="E9" s="61">
        <v>183.56354166666665</v>
      </c>
      <c r="F9" s="61">
        <v>100.49098996350365</v>
      </c>
    </row>
    <row r="10" spans="1:6" ht="12.75">
      <c r="A10" s="62" t="s">
        <v>155</v>
      </c>
      <c r="B10" s="61">
        <v>8241677.59</v>
      </c>
      <c r="C10" s="61">
        <v>6492800</v>
      </c>
      <c r="D10" s="61">
        <v>8241600</v>
      </c>
      <c r="E10" s="61">
        <v>126.93564548422869</v>
      </c>
      <c r="F10" s="61">
        <v>100.00094144340905</v>
      </c>
    </row>
    <row r="11" spans="1:6" ht="12.75">
      <c r="A11" s="59" t="s">
        <v>156</v>
      </c>
      <c r="B11" s="63">
        <v>35729364.76</v>
      </c>
      <c r="C11" s="63">
        <v>33978200</v>
      </c>
      <c r="D11" s="63">
        <v>35416800</v>
      </c>
      <c r="E11" s="63">
        <v>105.15378907652553</v>
      </c>
      <c r="F11" s="61">
        <v>100.88253247046599</v>
      </c>
    </row>
    <row r="14" s="71" customFormat="1" ht="15.75">
      <c r="A14" s="71" t="s">
        <v>157</v>
      </c>
    </row>
    <row r="16" spans="1:6" ht="12.75">
      <c r="A16" s="59" t="s">
        <v>158</v>
      </c>
      <c r="B16" s="60" t="s">
        <v>145</v>
      </c>
      <c r="C16" s="60" t="s">
        <v>9</v>
      </c>
      <c r="D16" s="60" t="s">
        <v>9</v>
      </c>
      <c r="E16" s="60" t="s">
        <v>146</v>
      </c>
      <c r="F16" s="60" t="s">
        <v>147</v>
      </c>
    </row>
    <row r="17" spans="3:4" ht="12.75">
      <c r="C17" s="60" t="s">
        <v>148</v>
      </c>
      <c r="D17" s="60" t="s">
        <v>149</v>
      </c>
    </row>
    <row r="18" spans="1:6" ht="12.75">
      <c r="A18" s="62" t="s">
        <v>159</v>
      </c>
      <c r="B18" s="61">
        <v>15618101.77</v>
      </c>
      <c r="C18" s="61">
        <v>15193700</v>
      </c>
      <c r="D18" s="61">
        <v>15613700</v>
      </c>
      <c r="E18" s="61">
        <v>102.79327464672858</v>
      </c>
      <c r="F18" s="61">
        <v>100.02819171624918</v>
      </c>
    </row>
    <row r="19" spans="1:6" ht="12.75">
      <c r="A19" s="62" t="s">
        <v>160</v>
      </c>
      <c r="B19" s="61">
        <v>1203141</v>
      </c>
      <c r="C19" s="61">
        <v>1209000</v>
      </c>
      <c r="D19" s="61">
        <v>1190000</v>
      </c>
      <c r="E19" s="61">
        <v>99.51538461538462</v>
      </c>
      <c r="F19" s="61">
        <v>101.10428571428571</v>
      </c>
    </row>
    <row r="20" spans="1:6" ht="12.75">
      <c r="A20" s="62" t="s">
        <v>161</v>
      </c>
      <c r="B20" s="61">
        <v>83014</v>
      </c>
      <c r="C20" s="61">
        <v>120000</v>
      </c>
      <c r="D20" s="61">
        <v>80000</v>
      </c>
      <c r="E20" s="61">
        <v>69.17833333333333</v>
      </c>
      <c r="F20" s="61">
        <v>103.7675</v>
      </c>
    </row>
    <row r="21" spans="1:6" ht="12.75">
      <c r="A21" s="62" t="s">
        <v>162</v>
      </c>
      <c r="B21" s="61">
        <v>1739570.45</v>
      </c>
      <c r="C21" s="61">
        <v>1500000</v>
      </c>
      <c r="D21" s="61">
        <v>1739000</v>
      </c>
      <c r="E21" s="61">
        <v>115.97136333333333</v>
      </c>
      <c r="F21" s="61">
        <v>100.03280333525014</v>
      </c>
    </row>
    <row r="22" spans="1:5" ht="12.75">
      <c r="A22" s="62" t="s">
        <v>163</v>
      </c>
      <c r="B22" s="61">
        <v>27133</v>
      </c>
      <c r="C22" s="61">
        <v>30000</v>
      </c>
      <c r="D22" s="61">
        <v>30000</v>
      </c>
      <c r="E22" s="61">
        <v>90.44333333333333</v>
      </c>
    </row>
    <row r="25" s="71" customFormat="1" ht="15.75">
      <c r="A25" s="71" t="s">
        <v>164</v>
      </c>
    </row>
    <row r="27" spans="1:6" ht="12.75">
      <c r="A27" s="59" t="s">
        <v>165</v>
      </c>
      <c r="B27" s="60" t="s">
        <v>137</v>
      </c>
      <c r="C27" s="60" t="s">
        <v>138</v>
      </c>
      <c r="D27" s="60" t="s">
        <v>139</v>
      </c>
      <c r="E27" s="60"/>
      <c r="F27" s="60"/>
    </row>
    <row r="28" spans="1:4" ht="12.75">
      <c r="A28" s="62" t="s">
        <v>166</v>
      </c>
      <c r="B28" s="61">
        <v>1817769.14</v>
      </c>
      <c r="C28" s="61">
        <v>1616180.93</v>
      </c>
      <c r="D28" s="61">
        <v>1707227.96</v>
      </c>
    </row>
    <row r="29" spans="1:4" ht="12.75">
      <c r="A29" s="62" t="s">
        <v>167</v>
      </c>
      <c r="B29" s="61">
        <v>1442479.63</v>
      </c>
      <c r="C29" s="61">
        <v>1484132.23</v>
      </c>
      <c r="D29" s="61">
        <v>1557248.66</v>
      </c>
    </row>
    <row r="30" spans="1:4" ht="12.75">
      <c r="A30" s="62" t="s">
        <v>168</v>
      </c>
      <c r="B30" s="61">
        <v>1373181.3</v>
      </c>
      <c r="C30" s="61">
        <v>1787368.61</v>
      </c>
      <c r="D30" s="61">
        <v>1925726.63</v>
      </c>
    </row>
    <row r="31" spans="1:4" ht="12.75">
      <c r="A31" s="62" t="s">
        <v>169</v>
      </c>
      <c r="B31" s="61">
        <v>1327227.42</v>
      </c>
      <c r="C31" s="61">
        <v>867029.66</v>
      </c>
      <c r="D31" s="61">
        <v>697956.65</v>
      </c>
    </row>
    <row r="32" spans="1:4" ht="12.75">
      <c r="A32" s="62" t="s">
        <v>170</v>
      </c>
      <c r="B32" s="61">
        <v>1244547.57</v>
      </c>
      <c r="C32" s="61">
        <v>1306404.11</v>
      </c>
      <c r="D32" s="61">
        <v>1372153.89</v>
      </c>
    </row>
    <row r="33" spans="1:4" ht="12.75">
      <c r="A33" s="62" t="s">
        <v>171</v>
      </c>
      <c r="B33" s="61">
        <v>984875</v>
      </c>
      <c r="C33" s="61">
        <v>1187703.78</v>
      </c>
      <c r="D33" s="61">
        <v>884169.04</v>
      </c>
    </row>
    <row r="34" spans="1:4" ht="12.75">
      <c r="A34" s="62" t="s">
        <v>172</v>
      </c>
      <c r="B34" s="61">
        <v>1709553.68</v>
      </c>
      <c r="C34" s="61">
        <v>1645091.99</v>
      </c>
      <c r="D34" s="61">
        <v>1874217.69</v>
      </c>
    </row>
    <row r="35" spans="1:4" ht="12.75">
      <c r="A35" s="62" t="s">
        <v>173</v>
      </c>
      <c r="B35" s="61">
        <v>1370753.5</v>
      </c>
      <c r="C35" s="61">
        <v>1487069.36</v>
      </c>
      <c r="D35" s="61">
        <v>1454359.77</v>
      </c>
    </row>
    <row r="36" spans="1:4" ht="12.75">
      <c r="A36" s="62" t="s">
        <v>174</v>
      </c>
      <c r="B36" s="61">
        <v>756038.76</v>
      </c>
      <c r="C36" s="61">
        <v>991307.91</v>
      </c>
      <c r="D36" s="61">
        <v>915389.92</v>
      </c>
    </row>
    <row r="37" spans="1:4" ht="12.75">
      <c r="A37" s="62" t="s">
        <v>175</v>
      </c>
      <c r="B37" s="61">
        <v>1084222</v>
      </c>
      <c r="C37" s="61">
        <v>958142.92</v>
      </c>
      <c r="D37" s="61">
        <v>964601.11</v>
      </c>
    </row>
    <row r="38" spans="1:4" ht="12.75">
      <c r="A38" s="62" t="s">
        <v>176</v>
      </c>
      <c r="B38" s="61">
        <v>1416686.49</v>
      </c>
      <c r="C38" s="61">
        <v>1541205.48</v>
      </c>
      <c r="D38" s="61">
        <v>1569192.08</v>
      </c>
    </row>
    <row r="39" spans="1:4" ht="12.75">
      <c r="A39" s="62" t="s">
        <v>177</v>
      </c>
      <c r="B39" s="61">
        <v>591218.61</v>
      </c>
      <c r="C39" s="61">
        <v>712217.52</v>
      </c>
      <c r="D39" s="61">
        <v>695858.37</v>
      </c>
    </row>
    <row r="40" spans="1:4" ht="12.75">
      <c r="A40" s="59" t="s">
        <v>178</v>
      </c>
      <c r="B40" s="63">
        <v>15118553.1</v>
      </c>
      <c r="C40" s="63">
        <v>15583854.5</v>
      </c>
      <c r="D40" s="63">
        <v>15618101.769999998</v>
      </c>
    </row>
  </sheetData>
  <sheetProtection selectLockedCells="1" selectUnlockedCells="1"/>
  <mergeCells count="3">
    <mergeCell ref="A3:IV3"/>
    <mergeCell ref="A14:IV14"/>
    <mergeCell ref="A25:IV2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F93"/>
  <sheetViews>
    <sheetView workbookViewId="0" topLeftCell="A1">
      <pane ySplit="1" topLeftCell="BM1" activePane="topLeft" state="split"/>
      <selection pane="topLeft" activeCell="H58" sqref="H58"/>
      <selection pane="bottomLeft" activeCell="A1" sqref="A1"/>
    </sheetView>
  </sheetViews>
  <sheetFormatPr defaultColWidth="9.140625" defaultRowHeight="12.75"/>
  <cols>
    <col min="1" max="1" width="32.57421875" style="0" customWidth="1"/>
    <col min="2" max="4" width="12.421875" style="0" customWidth="1"/>
    <col min="5" max="5" width="12.57421875" style="0" customWidth="1"/>
    <col min="6" max="6" width="5.57421875" style="0" customWidth="1"/>
  </cols>
  <sheetData>
    <row r="3" s="71" customFormat="1" ht="15.75">
      <c r="A3" s="71" t="s">
        <v>179</v>
      </c>
    </row>
    <row r="4" s="58" customFormat="1" ht="15.75"/>
    <row r="5" s="58" customFormat="1" ht="15.75"/>
    <row r="7" spans="1:6" ht="12.75">
      <c r="A7" s="59" t="s">
        <v>144</v>
      </c>
      <c r="B7" s="60" t="s">
        <v>145</v>
      </c>
      <c r="C7" s="60" t="s">
        <v>9</v>
      </c>
      <c r="D7" s="60" t="s">
        <v>9</v>
      </c>
      <c r="E7" s="60" t="s">
        <v>146</v>
      </c>
      <c r="F7" s="60" t="s">
        <v>147</v>
      </c>
    </row>
    <row r="8" spans="3:4" ht="12.75">
      <c r="C8" s="60" t="s">
        <v>148</v>
      </c>
      <c r="D8" s="60" t="s">
        <v>149</v>
      </c>
    </row>
    <row r="9" spans="1:6" ht="12.75">
      <c r="A9" s="62" t="s">
        <v>180</v>
      </c>
      <c r="B9" s="61">
        <v>26867804.22</v>
      </c>
      <c r="C9" s="61">
        <v>25001300</v>
      </c>
      <c r="D9" s="61">
        <v>28654000</v>
      </c>
      <c r="E9" s="61">
        <v>107.46562866730929</v>
      </c>
      <c r="F9" s="61">
        <v>93.76633007608012</v>
      </c>
    </row>
    <row r="10" spans="1:6" ht="12.75">
      <c r="A10" s="62" t="s">
        <v>181</v>
      </c>
      <c r="B10" s="61">
        <v>6993042.58</v>
      </c>
      <c r="C10" s="61">
        <v>9258000</v>
      </c>
      <c r="D10" s="61">
        <v>7043900</v>
      </c>
      <c r="E10" s="61">
        <v>75.53513264203931</v>
      </c>
      <c r="F10" s="61">
        <v>99.27799344113346</v>
      </c>
    </row>
    <row r="11" spans="1:6" ht="12.75">
      <c r="A11" s="59" t="s">
        <v>182</v>
      </c>
      <c r="B11" s="63">
        <v>33860846.8</v>
      </c>
      <c r="C11" s="63">
        <v>34259300</v>
      </c>
      <c r="D11" s="63">
        <v>35697900</v>
      </c>
      <c r="E11" s="63">
        <v>98.83694879930412</v>
      </c>
      <c r="F11" s="63">
        <v>94.85389000473417</v>
      </c>
    </row>
    <row r="15" s="71" customFormat="1" ht="15.75">
      <c r="A15" s="71" t="s">
        <v>183</v>
      </c>
    </row>
    <row r="17" spans="1:6" ht="12.75">
      <c r="A17" s="59" t="s">
        <v>184</v>
      </c>
      <c r="B17" s="60" t="s">
        <v>185</v>
      </c>
      <c r="C17" s="60" t="s">
        <v>82</v>
      </c>
      <c r="D17" s="60" t="s">
        <v>186</v>
      </c>
      <c r="E17" s="60" t="s">
        <v>82</v>
      </c>
      <c r="F17" s="60"/>
    </row>
    <row r="18" ht="12.75">
      <c r="A18" s="59" t="s">
        <v>187</v>
      </c>
    </row>
    <row r="19" spans="1:5" ht="12.75">
      <c r="A19" s="62" t="s">
        <v>188</v>
      </c>
      <c r="B19" s="61">
        <v>4364503</v>
      </c>
      <c r="C19" s="61">
        <v>12.47331742892763</v>
      </c>
      <c r="D19" s="61">
        <v>4454404</v>
      </c>
      <c r="E19" s="61">
        <v>13.397004013455362</v>
      </c>
    </row>
    <row r="20" spans="1:5" ht="12.75">
      <c r="A20" s="62" t="s">
        <v>189</v>
      </c>
      <c r="B20" s="61">
        <v>532290</v>
      </c>
      <c r="C20" s="61">
        <v>1.5212321160608409</v>
      </c>
      <c r="D20" s="61">
        <v>393059</v>
      </c>
      <c r="E20" s="61">
        <v>1.182158825406216</v>
      </c>
    </row>
    <row r="21" spans="1:5" ht="12.75">
      <c r="A21" s="62" t="s">
        <v>190</v>
      </c>
      <c r="B21" s="61">
        <v>1334112</v>
      </c>
      <c r="C21" s="61">
        <v>3.8127600007931024</v>
      </c>
      <c r="D21" s="61">
        <v>1095000</v>
      </c>
      <c r="E21" s="61">
        <v>3.293306892399886</v>
      </c>
    </row>
    <row r="22" spans="1:5" ht="12.75">
      <c r="A22" s="59" t="s">
        <v>191</v>
      </c>
      <c r="B22" s="63">
        <v>6230905</v>
      </c>
      <c r="C22" s="63">
        <v>17.80730954578157</v>
      </c>
      <c r="D22" s="63">
        <v>5942463</v>
      </c>
      <c r="E22" s="63">
        <v>17.872469731261464</v>
      </c>
    </row>
    <row r="23" spans="1:5" ht="12.75">
      <c r="A23" s="62" t="s">
        <v>192</v>
      </c>
      <c r="B23" s="61">
        <v>693833.42</v>
      </c>
      <c r="C23" s="61">
        <v>1.9829072154283003</v>
      </c>
      <c r="D23" s="61">
        <v>1481771.68</v>
      </c>
      <c r="E23" s="61">
        <v>4.456556060919596</v>
      </c>
    </row>
    <row r="24" spans="1:5" ht="12.75">
      <c r="A24" s="62" t="s">
        <v>193</v>
      </c>
      <c r="B24" s="61">
        <v>2149174.52</v>
      </c>
      <c r="C24" s="61">
        <v>6.142127980694061</v>
      </c>
      <c r="D24" s="61">
        <v>2471701.4</v>
      </c>
      <c r="E24" s="61">
        <v>7.433855028835112</v>
      </c>
    </row>
    <row r="25" spans="1:5" ht="12.75">
      <c r="A25" s="62" t="s">
        <v>194</v>
      </c>
      <c r="B25" s="61">
        <v>4860996.67</v>
      </c>
      <c r="C25" s="61">
        <v>13.8922471781713</v>
      </c>
      <c r="D25" s="61">
        <v>6384804.149999999</v>
      </c>
      <c r="E25" s="61">
        <v>19.202848871067026</v>
      </c>
    </row>
    <row r="26" spans="1:5" ht="12.75">
      <c r="A26" s="62" t="s">
        <v>195</v>
      </c>
      <c r="B26" s="61">
        <v>775811</v>
      </c>
      <c r="C26" s="61">
        <v>2.2171910221745232</v>
      </c>
      <c r="D26" s="61">
        <v>3452079.1</v>
      </c>
      <c r="E26" s="61">
        <v>10.382425473186844</v>
      </c>
    </row>
    <row r="27" spans="1:5" ht="12.75">
      <c r="A27" s="62" t="s">
        <v>196</v>
      </c>
      <c r="B27" s="61">
        <v>-1128216</v>
      </c>
      <c r="C27" s="61">
        <v>-3.224329619293426</v>
      </c>
      <c r="D27" s="61">
        <v>1073474</v>
      </c>
      <c r="E27" s="61">
        <v>3.2285655917918494</v>
      </c>
    </row>
    <row r="28" spans="1:5" ht="12.75">
      <c r="A28" s="62" t="s">
        <v>197</v>
      </c>
      <c r="B28" s="61">
        <v>16406</v>
      </c>
      <c r="C28" s="61">
        <v>0.04688672358318615</v>
      </c>
      <c r="D28" s="61">
        <v>27441</v>
      </c>
      <c r="E28" s="61">
        <v>0.08253117299940207</v>
      </c>
    </row>
    <row r="29" spans="1:5" ht="12.75">
      <c r="A29" s="62" t="s">
        <v>198</v>
      </c>
      <c r="B29" s="61">
        <v>1291716.47</v>
      </c>
      <c r="C29" s="61">
        <v>3.691597773786356</v>
      </c>
      <c r="D29" s="61">
        <v>1445987.29</v>
      </c>
      <c r="E29" s="61">
        <v>4.348931423269071</v>
      </c>
    </row>
    <row r="30" spans="1:5" ht="12.75">
      <c r="A30" s="59" t="s">
        <v>199</v>
      </c>
      <c r="B30" s="63">
        <v>8659722.08</v>
      </c>
      <c r="C30" s="63">
        <v>24.748628274544302</v>
      </c>
      <c r="D30" s="63">
        <v>16337258.62</v>
      </c>
      <c r="E30" s="63">
        <v>49.1357136220689</v>
      </c>
    </row>
    <row r="31" spans="1:5" ht="12.75">
      <c r="A31" s="62" t="s">
        <v>200</v>
      </c>
      <c r="B31" s="61">
        <v>3007000</v>
      </c>
      <c r="C31" s="61">
        <v>8.593708266161206</v>
      </c>
      <c r="D31" s="61">
        <v>3230000</v>
      </c>
      <c r="E31" s="61">
        <v>9.714503436028886</v>
      </c>
    </row>
    <row r="32" ht="12.75">
      <c r="A32" s="62" t="s">
        <v>201</v>
      </c>
    </row>
    <row r="33" spans="1:5" ht="12.75">
      <c r="A33" s="62" t="s">
        <v>202</v>
      </c>
      <c r="B33" s="61">
        <v>358653.8</v>
      </c>
      <c r="C33" s="61">
        <v>1.024997048802836</v>
      </c>
      <c r="D33" s="61">
        <v>437449.6</v>
      </c>
      <c r="E33" s="61">
        <v>1.3156673815137654</v>
      </c>
    </row>
    <row r="34" ht="12.75">
      <c r="A34" s="62" t="s">
        <v>203</v>
      </c>
    </row>
    <row r="35" ht="12.75">
      <c r="A35" s="62" t="s">
        <v>204</v>
      </c>
    </row>
    <row r="36" spans="1:5" ht="12.75">
      <c r="A36" s="59" t="s">
        <v>205</v>
      </c>
      <c r="B36" s="63">
        <v>3365653.8</v>
      </c>
      <c r="C36" s="63">
        <v>9.618705314964041</v>
      </c>
      <c r="D36" s="63">
        <v>3667449.6</v>
      </c>
      <c r="E36" s="63">
        <v>11.030170817542652</v>
      </c>
    </row>
    <row r="37" spans="1:5" ht="12.75">
      <c r="A37" s="62" t="s">
        <v>206</v>
      </c>
      <c r="B37" s="61">
        <v>195000</v>
      </c>
      <c r="C37" s="61">
        <v>0.5572906923516578</v>
      </c>
      <c r="D37" s="61">
        <v>309041</v>
      </c>
      <c r="E37" s="61">
        <v>0.9294674477937471</v>
      </c>
    </row>
    <row r="38" spans="1:5" ht="12.75">
      <c r="A38" s="59" t="s">
        <v>178</v>
      </c>
      <c r="B38" s="63">
        <v>18451280.88</v>
      </c>
      <c r="C38" s="63">
        <v>52.73193382764157</v>
      </c>
      <c r="D38" s="63">
        <v>26256212.220000003</v>
      </c>
      <c r="E38" s="63">
        <v>78.96782161866678</v>
      </c>
    </row>
    <row r="39" ht="12.75">
      <c r="A39" s="59" t="s">
        <v>207</v>
      </c>
    </row>
    <row r="40" ht="12.75">
      <c r="A40" s="62" t="s">
        <v>208</v>
      </c>
    </row>
    <row r="41" spans="1:5" ht="12.75">
      <c r="A41" s="62" t="s">
        <v>209</v>
      </c>
      <c r="B41" s="61">
        <v>15961287.5</v>
      </c>
      <c r="C41" s="61">
        <v>45.61577929076339</v>
      </c>
      <c r="D41" s="61">
        <v>4595018.58</v>
      </c>
      <c r="E41" s="61">
        <v>13.819914484218755</v>
      </c>
    </row>
    <row r="42" spans="1:5" ht="12.75">
      <c r="A42" s="62" t="s">
        <v>210</v>
      </c>
      <c r="B42" s="61">
        <v>69707</v>
      </c>
      <c r="C42" s="61">
        <v>0.19921570406029238</v>
      </c>
      <c r="D42" s="61">
        <v>703514</v>
      </c>
      <c r="E42" s="61">
        <v>2.115879000091154</v>
      </c>
    </row>
    <row r="43" spans="1:5" ht="12.75">
      <c r="A43" s="62" t="s">
        <v>211</v>
      </c>
      <c r="D43" s="61">
        <v>315510</v>
      </c>
      <c r="E43" s="61">
        <v>0.9489235229416328</v>
      </c>
    </row>
    <row r="44" spans="1:5" ht="12.75">
      <c r="A44" s="62" t="s">
        <v>212</v>
      </c>
      <c r="B44" s="61">
        <v>508440</v>
      </c>
      <c r="C44" s="61">
        <v>1.4530711775347533</v>
      </c>
      <c r="D44" s="61">
        <v>879000</v>
      </c>
      <c r="E44" s="61">
        <v>2.6436682725292235</v>
      </c>
    </row>
    <row r="45" spans="1:5" ht="12.75">
      <c r="A45" s="59" t="s">
        <v>213</v>
      </c>
      <c r="B45" s="63">
        <v>16539434.5</v>
      </c>
      <c r="C45" s="63">
        <v>47.26806617235844</v>
      </c>
      <c r="D45" s="63">
        <v>6493042.58</v>
      </c>
      <c r="E45" s="63">
        <v>19.528385279780764</v>
      </c>
    </row>
    <row r="46" ht="12.75">
      <c r="A46" s="62" t="s">
        <v>214</v>
      </c>
    </row>
    <row r="47" spans="1:5" ht="12.75">
      <c r="A47" s="62" t="s">
        <v>215</v>
      </c>
      <c r="D47" s="61">
        <v>75000</v>
      </c>
      <c r="E47" s="61">
        <v>0.2255689652328689</v>
      </c>
    </row>
    <row r="48" spans="1:5" ht="12.75">
      <c r="A48" s="59" t="s">
        <v>216</v>
      </c>
      <c r="D48" s="63">
        <v>75000</v>
      </c>
      <c r="E48" s="63">
        <v>0.2255689652328689</v>
      </c>
    </row>
    <row r="49" spans="1:5" ht="12.75">
      <c r="A49" s="62" t="s">
        <v>206</v>
      </c>
      <c r="D49" s="61">
        <v>425000</v>
      </c>
      <c r="E49" s="61">
        <v>1.2782241363195903</v>
      </c>
    </row>
    <row r="50" spans="1:5" ht="12.75">
      <c r="A50" s="59" t="s">
        <v>178</v>
      </c>
      <c r="B50" s="63">
        <v>16539434.5</v>
      </c>
      <c r="C50" s="63">
        <v>47.26806617235844</v>
      </c>
      <c r="D50" s="63">
        <v>6993042.58</v>
      </c>
      <c r="E50" s="63">
        <v>21.032178381333225</v>
      </c>
    </row>
    <row r="51" spans="1:5" ht="12.75">
      <c r="A51" s="59" t="s">
        <v>217</v>
      </c>
      <c r="B51" s="63">
        <v>34990715.379999995</v>
      </c>
      <c r="C51" s="63">
        <v>100</v>
      </c>
      <c r="D51" s="63">
        <v>33249254.800000004</v>
      </c>
      <c r="E51" s="63">
        <v>100</v>
      </c>
    </row>
    <row r="55" s="71" customFormat="1" ht="15.75">
      <c r="A55" s="71" t="s">
        <v>218</v>
      </c>
    </row>
    <row r="57" spans="1:6" ht="12.75">
      <c r="A57" s="59" t="s">
        <v>219</v>
      </c>
      <c r="B57" s="60" t="s">
        <v>220</v>
      </c>
      <c r="C57" s="60" t="s">
        <v>221</v>
      </c>
      <c r="D57" s="60" t="s">
        <v>220</v>
      </c>
      <c r="E57" s="60" t="s">
        <v>221</v>
      </c>
      <c r="F57" s="60"/>
    </row>
    <row r="58" spans="1:5" ht="12.75">
      <c r="A58" s="60" t="s">
        <v>222</v>
      </c>
      <c r="B58" s="60" t="s">
        <v>223</v>
      </c>
      <c r="C58" s="60" t="s">
        <v>223</v>
      </c>
      <c r="D58" s="60" t="s">
        <v>145</v>
      </c>
      <c r="E58" s="60" t="s">
        <v>145</v>
      </c>
    </row>
    <row r="59" spans="1:4" ht="12.75">
      <c r="A59" s="62" t="s">
        <v>224</v>
      </c>
      <c r="B59" s="61">
        <v>25300500</v>
      </c>
      <c r="D59" s="61">
        <v>27989033.81</v>
      </c>
    </row>
    <row r="60" spans="1:5" ht="12.75">
      <c r="A60" s="62" t="s">
        <v>225</v>
      </c>
      <c r="B60" s="61">
        <v>23000</v>
      </c>
      <c r="C60" s="61">
        <v>202000</v>
      </c>
      <c r="D60" s="61">
        <v>591762</v>
      </c>
      <c r="E60" s="61">
        <v>431484</v>
      </c>
    </row>
    <row r="61" spans="1:4" ht="12.75">
      <c r="A61" s="62" t="s">
        <v>226</v>
      </c>
      <c r="B61" s="61">
        <v>2200</v>
      </c>
      <c r="D61" s="61">
        <v>16715</v>
      </c>
    </row>
    <row r="62" ht="12.75">
      <c r="A62" s="62" t="s">
        <v>227</v>
      </c>
    </row>
    <row r="63" spans="1:5" ht="12.75">
      <c r="A63" s="62" t="s">
        <v>228</v>
      </c>
      <c r="C63" s="61">
        <v>97500</v>
      </c>
      <c r="D63" s="61">
        <v>330</v>
      </c>
      <c r="E63" s="61">
        <v>138726</v>
      </c>
    </row>
    <row r="64" spans="1:5" ht="12.75">
      <c r="A64" s="62" t="s">
        <v>229</v>
      </c>
      <c r="C64" s="61">
        <v>3080000</v>
      </c>
      <c r="E64" s="61">
        <v>3927871.92</v>
      </c>
    </row>
    <row r="65" spans="1:5" ht="12.75">
      <c r="A65" s="62" t="s">
        <v>230</v>
      </c>
      <c r="B65" s="61">
        <v>700000</v>
      </c>
      <c r="C65" s="61">
        <v>1310000</v>
      </c>
      <c r="D65" s="61">
        <v>200632</v>
      </c>
      <c r="E65" s="61">
        <v>2129777.3</v>
      </c>
    </row>
    <row r="66" spans="1:5" ht="12.75">
      <c r="A66" s="62" t="s">
        <v>231</v>
      </c>
      <c r="C66" s="61">
        <v>3165000</v>
      </c>
      <c r="E66" s="61">
        <v>4119552.5</v>
      </c>
    </row>
    <row r="67" spans="1:5" ht="12.75">
      <c r="A67" s="62" t="s">
        <v>232</v>
      </c>
      <c r="B67" s="61">
        <v>68000</v>
      </c>
      <c r="C67" s="61">
        <v>1568200</v>
      </c>
      <c r="D67" s="61">
        <v>72813.6</v>
      </c>
      <c r="E67" s="61">
        <v>1848591.34</v>
      </c>
    </row>
    <row r="68" spans="1:5" ht="12.75">
      <c r="A68" s="62" t="s">
        <v>233</v>
      </c>
      <c r="B68" s="61">
        <v>10000</v>
      </c>
      <c r="C68" s="61">
        <v>1100000</v>
      </c>
      <c r="D68" s="61">
        <v>6520</v>
      </c>
      <c r="E68" s="61">
        <v>1466662</v>
      </c>
    </row>
    <row r="69" spans="1:5" ht="12.75">
      <c r="A69" s="62" t="s">
        <v>234</v>
      </c>
      <c r="C69" s="61">
        <v>450000</v>
      </c>
      <c r="E69" s="61">
        <v>108133</v>
      </c>
    </row>
    <row r="70" ht="12.75">
      <c r="A70" s="62" t="s">
        <v>235</v>
      </c>
    </row>
    <row r="71" spans="1:5" ht="12.75">
      <c r="A71" s="62" t="s">
        <v>236</v>
      </c>
      <c r="B71" s="61">
        <v>3363200</v>
      </c>
      <c r="C71" s="61">
        <v>2883700</v>
      </c>
      <c r="D71" s="61">
        <v>3668643.5</v>
      </c>
      <c r="E71" s="61">
        <v>2959261.97</v>
      </c>
    </row>
    <row r="72" spans="1:5" ht="12.75">
      <c r="A72" s="62" t="s">
        <v>237</v>
      </c>
      <c r="C72" s="61">
        <v>1000000</v>
      </c>
      <c r="D72" s="61">
        <v>23252</v>
      </c>
      <c r="E72" s="61">
        <v>929529</v>
      </c>
    </row>
    <row r="73" spans="1:5" ht="12.75">
      <c r="A73" s="62" t="s">
        <v>238</v>
      </c>
      <c r="B73" s="61">
        <v>50000</v>
      </c>
      <c r="C73" s="61">
        <v>50000</v>
      </c>
      <c r="D73" s="61">
        <v>63923</v>
      </c>
      <c r="E73" s="61">
        <v>127250</v>
      </c>
    </row>
    <row r="74" spans="1:5" ht="12.75">
      <c r="A74" s="62" t="s">
        <v>239</v>
      </c>
      <c r="B74" s="61">
        <v>2392000</v>
      </c>
      <c r="C74" s="61">
        <v>1675300</v>
      </c>
      <c r="D74" s="61">
        <v>901084</v>
      </c>
      <c r="E74" s="61">
        <v>2523679.08</v>
      </c>
    </row>
    <row r="75" spans="1:5" ht="12.75">
      <c r="A75" s="62" t="s">
        <v>240</v>
      </c>
      <c r="C75" s="61">
        <v>900000</v>
      </c>
      <c r="E75" s="61">
        <v>879000</v>
      </c>
    </row>
    <row r="76" spans="1:5" ht="12.75">
      <c r="A76" s="62" t="s">
        <v>241</v>
      </c>
      <c r="B76" s="61">
        <v>327000</v>
      </c>
      <c r="C76" s="61">
        <v>3238000</v>
      </c>
      <c r="E76" s="61">
        <v>960</v>
      </c>
    </row>
    <row r="77" spans="1:5" ht="12.75">
      <c r="A77" s="62" t="s">
        <v>242</v>
      </c>
      <c r="B77" s="61">
        <v>121000</v>
      </c>
      <c r="C77" s="61">
        <v>1605000</v>
      </c>
      <c r="D77" s="61">
        <v>371257.5</v>
      </c>
      <c r="E77" s="61">
        <v>1466621</v>
      </c>
    </row>
    <row r="78" spans="1:5" ht="12.75">
      <c r="A78" s="62" t="s">
        <v>243</v>
      </c>
      <c r="C78" s="61">
        <v>1400000</v>
      </c>
      <c r="E78" s="61">
        <v>903776.7</v>
      </c>
    </row>
    <row r="79" ht="12.75">
      <c r="A79" s="62" t="s">
        <v>244</v>
      </c>
    </row>
    <row r="80" spans="1:5" ht="12.75">
      <c r="A80" s="62" t="s">
        <v>245</v>
      </c>
      <c r="B80" s="61">
        <v>1360000</v>
      </c>
      <c r="C80" s="61">
        <v>2158000</v>
      </c>
      <c r="D80" s="61">
        <v>1531137</v>
      </c>
      <c r="E80" s="61">
        <v>2018967.9</v>
      </c>
    </row>
    <row r="81" spans="1:5" ht="12.75">
      <c r="A81" s="62" t="s">
        <v>246</v>
      </c>
      <c r="C81" s="61">
        <v>300</v>
      </c>
      <c r="E81" s="61">
        <v>100</v>
      </c>
    </row>
    <row r="82" spans="1:5" ht="12.75">
      <c r="A82" s="62" t="s">
        <v>247</v>
      </c>
      <c r="B82" s="61">
        <v>300</v>
      </c>
      <c r="C82" s="61">
        <v>250000</v>
      </c>
      <c r="D82" s="61">
        <v>323.7</v>
      </c>
      <c r="E82" s="61">
        <v>533000.85</v>
      </c>
    </row>
    <row r="83" spans="1:5" ht="12.75">
      <c r="A83" s="62" t="s">
        <v>248</v>
      </c>
      <c r="C83" s="61">
        <v>1570000</v>
      </c>
      <c r="E83" s="61">
        <v>1478422</v>
      </c>
    </row>
    <row r="84" spans="1:5" ht="12.75">
      <c r="A84" s="62" t="s">
        <v>249</v>
      </c>
      <c r="B84" s="61">
        <v>251000</v>
      </c>
      <c r="C84" s="61">
        <v>5216200</v>
      </c>
      <c r="D84" s="61">
        <v>278200.7</v>
      </c>
      <c r="E84" s="61">
        <v>4628800.74</v>
      </c>
    </row>
    <row r="85" ht="12.75">
      <c r="A85" s="62" t="s">
        <v>250</v>
      </c>
    </row>
    <row r="86" spans="1:5" ht="12.75">
      <c r="A86" s="62" t="s">
        <v>251</v>
      </c>
      <c r="B86" s="61">
        <v>10000</v>
      </c>
      <c r="C86" s="61">
        <v>1163700</v>
      </c>
      <c r="D86" s="61">
        <v>13736.95</v>
      </c>
      <c r="E86" s="61">
        <v>1170413.5</v>
      </c>
    </row>
    <row r="87" spans="1:5" ht="12.75">
      <c r="A87" s="62" t="s">
        <v>252</v>
      </c>
      <c r="C87" s="61">
        <v>176400</v>
      </c>
      <c r="E87" s="61">
        <v>68718</v>
      </c>
    </row>
    <row r="88" spans="1:5" ht="12.75">
      <c r="A88" s="62" t="s">
        <v>253</v>
      </c>
      <c r="E88" s="61">
        <v>1548</v>
      </c>
    </row>
    <row r="89" spans="1:5" ht="12.75">
      <c r="A89" s="59" t="s">
        <v>114</v>
      </c>
      <c r="B89" s="63">
        <v>33978200</v>
      </c>
      <c r="C89" s="63">
        <v>34259300</v>
      </c>
      <c r="D89" s="63">
        <v>35729364.76</v>
      </c>
      <c r="E89" s="63">
        <v>33860846.8</v>
      </c>
    </row>
    <row r="90" spans="1:4" ht="12.75">
      <c r="A90" s="62" t="s">
        <v>254</v>
      </c>
      <c r="D90" s="61">
        <v>23604</v>
      </c>
    </row>
    <row r="91" spans="1:5" ht="12.75">
      <c r="A91" s="62" t="s">
        <v>255</v>
      </c>
      <c r="C91" s="61">
        <v>3066400</v>
      </c>
      <c r="E91" s="61">
        <v>3066399.23</v>
      </c>
    </row>
    <row r="92" spans="1:4" ht="12.75">
      <c r="A92" s="62" t="s">
        <v>256</v>
      </c>
      <c r="C92" s="61">
        <v>3347500</v>
      </c>
      <c r="D92" s="61">
        <v>1174277.27</v>
      </c>
    </row>
    <row r="93" spans="1:5" ht="12.75">
      <c r="A93" s="59" t="s">
        <v>178</v>
      </c>
      <c r="C93" s="63">
        <v>-6413900</v>
      </c>
      <c r="E93" s="63">
        <v>1868517.96</v>
      </c>
    </row>
  </sheetData>
  <sheetProtection selectLockedCells="1" selectUnlockedCells="1"/>
  <mergeCells count="3">
    <mergeCell ref="A3:IV3"/>
    <mergeCell ref="A15:IV15"/>
    <mergeCell ref="A55:IV55"/>
  </mergeCells>
  <printOptions/>
  <pageMargins left="0.7479166666666667" right="0.5902777777777778" top="0.7875" bottom="0.78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G55"/>
  <sheetViews>
    <sheetView workbookViewId="0" topLeftCell="A1">
      <pane ySplit="1" topLeftCell="BM1" activePane="topLeft" state="split"/>
      <selection pane="topLeft" activeCell="A22" sqref="A22"/>
      <selection pane="bottomLeft" activeCell="A1" sqref="A1"/>
    </sheetView>
  </sheetViews>
  <sheetFormatPr defaultColWidth="9.140625" defaultRowHeight="12.75"/>
  <cols>
    <col min="1" max="1" width="55.140625" style="0" customWidth="1"/>
    <col min="2" max="3" width="13.421875" style="0" customWidth="1"/>
    <col min="4" max="4" width="13.57421875" style="0" customWidth="1"/>
    <col min="5" max="5" width="12.7109375" style="0" customWidth="1"/>
    <col min="6" max="6" width="13.140625" style="0" customWidth="1"/>
    <col min="7" max="7" width="12.7109375" style="0" customWidth="1"/>
  </cols>
  <sheetData>
    <row r="3" s="71" customFormat="1" ht="15.75">
      <c r="A3" s="71" t="s">
        <v>257</v>
      </c>
    </row>
    <row r="5" spans="1:6" ht="12.75">
      <c r="A5" s="59" t="s">
        <v>258</v>
      </c>
      <c r="B5" s="64" t="s">
        <v>259</v>
      </c>
      <c r="C5" s="60"/>
      <c r="D5" s="64" t="s">
        <v>260</v>
      </c>
      <c r="E5" s="60"/>
      <c r="F5" s="64" t="s">
        <v>261</v>
      </c>
    </row>
    <row r="6" spans="1:7" ht="12.75">
      <c r="A6" s="60" t="s">
        <v>165</v>
      </c>
      <c r="B6" s="60" t="s">
        <v>220</v>
      </c>
      <c r="C6" s="60" t="s">
        <v>221</v>
      </c>
      <c r="D6" s="60" t="s">
        <v>220</v>
      </c>
      <c r="E6" s="60" t="s">
        <v>221</v>
      </c>
      <c r="F6" s="60" t="s">
        <v>220</v>
      </c>
      <c r="G6" s="60" t="s">
        <v>221</v>
      </c>
    </row>
    <row r="7" spans="1:7" ht="12.75">
      <c r="A7" s="62" t="s">
        <v>166</v>
      </c>
      <c r="B7" s="61">
        <v>2723645.82</v>
      </c>
      <c r="C7" s="61">
        <v>1378704.39</v>
      </c>
      <c r="D7" s="61">
        <v>2525004.54</v>
      </c>
      <c r="E7" s="61">
        <v>1965050.23</v>
      </c>
      <c r="F7" s="61">
        <v>2547233.4</v>
      </c>
      <c r="G7" s="61">
        <v>834653.56</v>
      </c>
    </row>
    <row r="8" spans="1:7" ht="12.75">
      <c r="A8" s="62" t="s">
        <v>167</v>
      </c>
      <c r="B8" s="61">
        <v>2907374.72</v>
      </c>
      <c r="C8" s="61">
        <v>1390472.86</v>
      </c>
      <c r="D8" s="61">
        <v>4175626.57</v>
      </c>
      <c r="E8" s="61">
        <v>2140285.11</v>
      </c>
      <c r="F8" s="61">
        <v>2774310.73</v>
      </c>
      <c r="G8" s="61">
        <v>2574442.82</v>
      </c>
    </row>
    <row r="9" spans="1:7" ht="12.75">
      <c r="A9" s="62" t="s">
        <v>168</v>
      </c>
      <c r="B9" s="61">
        <v>2771955.42</v>
      </c>
      <c r="C9" s="61">
        <v>3123140.73</v>
      </c>
      <c r="D9" s="61">
        <v>3873490.96</v>
      </c>
      <c r="E9" s="61">
        <v>5190911.61</v>
      </c>
      <c r="F9" s="61">
        <v>4118615.08</v>
      </c>
      <c r="G9" s="61">
        <v>4541409.64</v>
      </c>
    </row>
    <row r="10" spans="1:7" ht="12.75">
      <c r="A10" s="62" t="s">
        <v>169</v>
      </c>
      <c r="B10" s="61">
        <v>2381710.88</v>
      </c>
      <c r="C10" s="61">
        <v>2873161.84</v>
      </c>
      <c r="D10" s="61">
        <v>1924841.62</v>
      </c>
      <c r="E10" s="61">
        <v>3029604.47</v>
      </c>
      <c r="F10" s="61">
        <v>1735447.36</v>
      </c>
      <c r="G10" s="61">
        <v>3877177.18</v>
      </c>
    </row>
    <row r="11" spans="1:7" ht="12.75">
      <c r="A11" s="62" t="s">
        <v>170</v>
      </c>
      <c r="B11" s="61">
        <v>1855118.9</v>
      </c>
      <c r="C11" s="61">
        <v>3017867.92</v>
      </c>
      <c r="D11" s="61">
        <v>3310538.48</v>
      </c>
      <c r="E11" s="61">
        <v>2404373.98</v>
      </c>
      <c r="F11" s="61">
        <v>2542484.57</v>
      </c>
      <c r="G11" s="61">
        <v>2588253.36</v>
      </c>
    </row>
    <row r="12" spans="1:7" ht="12.75">
      <c r="A12" s="62" t="s">
        <v>171</v>
      </c>
      <c r="B12" s="61">
        <v>2229898.65</v>
      </c>
      <c r="C12" s="61">
        <v>1806996.96</v>
      </c>
      <c r="D12" s="61">
        <v>4195771.34</v>
      </c>
      <c r="E12" s="61">
        <v>3202683.72</v>
      </c>
      <c r="F12" s="61">
        <v>2979434.98</v>
      </c>
      <c r="G12" s="61">
        <v>2507102.66</v>
      </c>
    </row>
    <row r="13" spans="1:7" ht="12.75">
      <c r="A13" s="62" t="s">
        <v>172</v>
      </c>
      <c r="B13" s="61">
        <v>2402860.83</v>
      </c>
      <c r="C13" s="61">
        <v>3295233.86</v>
      </c>
      <c r="D13" s="61">
        <v>2758794.91</v>
      </c>
      <c r="E13" s="61">
        <v>2421988.18</v>
      </c>
      <c r="F13" s="61">
        <v>2999192.37</v>
      </c>
      <c r="G13" s="61">
        <v>2977423.09</v>
      </c>
    </row>
    <row r="14" spans="1:7" ht="12.75">
      <c r="A14" s="62" t="s">
        <v>173</v>
      </c>
      <c r="B14" s="61">
        <v>5621543.65</v>
      </c>
      <c r="C14" s="61">
        <v>11854458.1</v>
      </c>
      <c r="D14" s="61">
        <v>2308732.1</v>
      </c>
      <c r="E14" s="61">
        <v>3365959.39</v>
      </c>
      <c r="F14" s="61">
        <v>2410475.12</v>
      </c>
      <c r="G14" s="61">
        <v>2611142.54</v>
      </c>
    </row>
    <row r="15" spans="1:7" ht="12.75">
      <c r="A15" s="62" t="s">
        <v>174</v>
      </c>
      <c r="B15" s="61">
        <v>1524286.85</v>
      </c>
      <c r="C15" s="61">
        <v>4771507.32</v>
      </c>
      <c r="D15" s="61">
        <v>3663418.71</v>
      </c>
      <c r="E15" s="61">
        <v>2373542.3</v>
      </c>
      <c r="F15" s="61">
        <v>1861876.51</v>
      </c>
      <c r="G15" s="61">
        <v>2448272.3</v>
      </c>
    </row>
    <row r="16" spans="1:7" ht="12.75">
      <c r="A16" s="62" t="s">
        <v>175</v>
      </c>
      <c r="B16" s="61">
        <v>1730233.24</v>
      </c>
      <c r="C16" s="61">
        <v>2265940.17</v>
      </c>
      <c r="D16" s="61">
        <v>2744284.71</v>
      </c>
      <c r="E16" s="61">
        <v>3946984.47</v>
      </c>
      <c r="F16" s="61">
        <v>4576679.27</v>
      </c>
      <c r="G16" s="61">
        <v>3186213.38</v>
      </c>
    </row>
    <row r="17" spans="1:7" ht="12.75">
      <c r="A17" s="62" t="s">
        <v>176</v>
      </c>
      <c r="B17" s="61">
        <v>2729260.63</v>
      </c>
      <c r="C17" s="61">
        <v>1099379.55</v>
      </c>
      <c r="D17" s="61">
        <v>3755028.63</v>
      </c>
      <c r="E17" s="61">
        <v>2132678.68</v>
      </c>
      <c r="F17" s="61">
        <v>2892145.53</v>
      </c>
      <c r="G17" s="61">
        <v>1810974.63</v>
      </c>
    </row>
    <row r="18" spans="1:7" ht="12.75">
      <c r="A18" s="62" t="s">
        <v>177</v>
      </c>
      <c r="B18" s="61">
        <v>19043420.13</v>
      </c>
      <c r="C18" s="61">
        <v>19615730.96</v>
      </c>
      <c r="D18" s="61">
        <v>4770132.18</v>
      </c>
      <c r="E18" s="61">
        <v>3719041.24</v>
      </c>
      <c r="F18" s="61">
        <v>4291469.84</v>
      </c>
      <c r="G18" s="61">
        <v>3903781.64</v>
      </c>
    </row>
    <row r="19" spans="1:7" ht="12.75">
      <c r="A19" s="59" t="s">
        <v>178</v>
      </c>
      <c r="B19" s="63">
        <v>47921309.72</v>
      </c>
      <c r="C19" s="63">
        <v>56492594.66</v>
      </c>
      <c r="D19" s="63">
        <v>40005664.75000001</v>
      </c>
      <c r="E19" s="63">
        <v>35893103.38</v>
      </c>
      <c r="F19" s="63">
        <v>35729364.760000005</v>
      </c>
      <c r="G19" s="63">
        <v>33860846.8</v>
      </c>
    </row>
    <row r="24" s="71" customFormat="1" ht="15.75">
      <c r="A24" s="71" t="s">
        <v>262</v>
      </c>
    </row>
    <row r="26" spans="1:6" ht="12.75">
      <c r="A26" s="59" t="s">
        <v>263</v>
      </c>
      <c r="B26" s="60" t="s">
        <v>145</v>
      </c>
      <c r="C26" s="60" t="s">
        <v>9</v>
      </c>
      <c r="D26" s="60" t="s">
        <v>9</v>
      </c>
      <c r="E26" s="60" t="s">
        <v>146</v>
      </c>
      <c r="F26" s="60" t="s">
        <v>147</v>
      </c>
    </row>
    <row r="27" spans="3:4" ht="12.75">
      <c r="C27" s="60" t="s">
        <v>148</v>
      </c>
      <c r="D27" s="60" t="s">
        <v>149</v>
      </c>
    </row>
    <row r="28" spans="1:6" ht="12.75">
      <c r="A28" s="62" t="s">
        <v>264</v>
      </c>
      <c r="B28" s="61">
        <v>1174277.27</v>
      </c>
      <c r="C28" s="61">
        <v>3347500</v>
      </c>
      <c r="D28" s="61">
        <v>3347500</v>
      </c>
      <c r="E28" s="61">
        <v>35.07923136669156</v>
      </c>
      <c r="F28" s="61">
        <v>35.07923136669156</v>
      </c>
    </row>
    <row r="29" spans="1:6" ht="12.75">
      <c r="A29" s="62" t="s">
        <v>265</v>
      </c>
      <c r="B29" s="61">
        <v>-3066399.23</v>
      </c>
      <c r="C29" s="61">
        <v>-3066400</v>
      </c>
      <c r="D29" s="61">
        <v>-3066400</v>
      </c>
      <c r="E29" s="61">
        <v>99.9999748891208</v>
      </c>
      <c r="F29" s="61">
        <v>99.9999748891208</v>
      </c>
    </row>
    <row r="30" spans="1:2" ht="12.75">
      <c r="A30" s="62" t="s">
        <v>266</v>
      </c>
      <c r="B30" s="61">
        <v>23604</v>
      </c>
    </row>
    <row r="31" spans="1:6" ht="12.75">
      <c r="A31" s="59" t="s">
        <v>267</v>
      </c>
      <c r="B31" s="63">
        <v>-1868517.96</v>
      </c>
      <c r="C31" s="63">
        <v>281100</v>
      </c>
      <c r="D31" s="63">
        <v>281100</v>
      </c>
      <c r="E31" s="63">
        <v>-664.7164567769477</v>
      </c>
      <c r="F31" s="61">
        <v>-664.7164567769477</v>
      </c>
    </row>
    <row r="35" s="71" customFormat="1" ht="15.75">
      <c r="A35" s="71" t="s">
        <v>268</v>
      </c>
    </row>
    <row r="37" spans="1:6" ht="12.75">
      <c r="A37" s="59" t="s">
        <v>269</v>
      </c>
      <c r="B37" s="60" t="s">
        <v>137</v>
      </c>
      <c r="C37" s="60" t="s">
        <v>138</v>
      </c>
      <c r="D37" s="60" t="s">
        <v>139</v>
      </c>
      <c r="E37" s="60"/>
      <c r="F37" s="60"/>
    </row>
    <row r="38" spans="1:4" ht="12.75">
      <c r="A38" s="59" t="s">
        <v>270</v>
      </c>
      <c r="C38" s="63">
        <v>2161</v>
      </c>
      <c r="D38" s="63">
        <v>2167</v>
      </c>
    </row>
    <row r="39" spans="1:4" ht="12.75">
      <c r="A39" s="62" t="s">
        <v>271</v>
      </c>
      <c r="B39" s="61">
        <v>47921309.72</v>
      </c>
      <c r="C39" s="61">
        <v>40005664.75</v>
      </c>
      <c r="D39" s="61">
        <v>35729364.76</v>
      </c>
    </row>
    <row r="40" spans="1:4" ht="12.75">
      <c r="A40" s="62" t="s">
        <v>272</v>
      </c>
      <c r="B40" s="61">
        <v>972147.59</v>
      </c>
      <c r="C40" s="61">
        <v>928629.77</v>
      </c>
      <c r="D40" s="61">
        <v>1113354.59</v>
      </c>
    </row>
    <row r="41" spans="1:4" ht="12.75">
      <c r="A41" s="59" t="s">
        <v>273</v>
      </c>
      <c r="B41" s="63">
        <v>2313742.41</v>
      </c>
      <c r="C41" s="63">
        <v>3719059.33</v>
      </c>
      <c r="D41" s="63">
        <v>3066399.23</v>
      </c>
    </row>
    <row r="42" spans="1:4" ht="12.75">
      <c r="A42" s="59" t="s">
        <v>274</v>
      </c>
      <c r="B42" s="63">
        <v>3285890</v>
      </c>
      <c r="C42" s="63">
        <v>4647689.1</v>
      </c>
      <c r="D42" s="63">
        <v>4179753.82</v>
      </c>
    </row>
    <row r="43" spans="1:4" ht="12.75">
      <c r="A43" s="59" t="s">
        <v>275</v>
      </c>
      <c r="B43" s="63">
        <v>6.86</v>
      </c>
      <c r="C43" s="63">
        <v>11.62</v>
      </c>
      <c r="D43" s="63">
        <v>11.7</v>
      </c>
    </row>
    <row r="44" spans="1:4" ht="12.75">
      <c r="A44" s="62" t="s">
        <v>276</v>
      </c>
      <c r="B44" s="61">
        <v>377143107.6</v>
      </c>
      <c r="C44" s="61">
        <v>410660680.66</v>
      </c>
      <c r="D44" s="61">
        <v>369221172.54</v>
      </c>
    </row>
    <row r="45" spans="1:4" ht="12.75">
      <c r="A45" s="62" t="s">
        <v>277</v>
      </c>
      <c r="B45" s="61">
        <v>42737405.93</v>
      </c>
      <c r="C45" s="61">
        <v>65286939.71</v>
      </c>
      <c r="D45" s="61">
        <v>58658462.78</v>
      </c>
    </row>
    <row r="46" spans="1:4" ht="12.75">
      <c r="A46" s="62" t="s">
        <v>278</v>
      </c>
      <c r="B46" s="61">
        <v>3443849.69</v>
      </c>
      <c r="C46" s="61">
        <v>3813058.73</v>
      </c>
      <c r="D46" s="61">
        <v>2638781.46</v>
      </c>
    </row>
    <row r="47" spans="1:4" ht="12.75">
      <c r="A47" s="62" t="s">
        <v>279</v>
      </c>
      <c r="B47" s="61">
        <v>30373802.2</v>
      </c>
      <c r="C47" s="61">
        <v>28718442.87</v>
      </c>
      <c r="D47" s="61">
        <v>26315743.64</v>
      </c>
    </row>
    <row r="48" spans="1:3" ht="12.75">
      <c r="A48" s="62" t="s">
        <v>280</v>
      </c>
      <c r="B48" s="61">
        <v>2727400</v>
      </c>
      <c r="C48" s="61">
        <v>663700</v>
      </c>
    </row>
    <row r="49" spans="1:4" ht="12.75">
      <c r="A49" s="59" t="s">
        <v>281</v>
      </c>
      <c r="B49" s="63">
        <v>33101202.2</v>
      </c>
      <c r="C49" s="63">
        <v>29382142.87</v>
      </c>
      <c r="D49" s="63">
        <v>26315743.64</v>
      </c>
    </row>
    <row r="50" spans="1:4" ht="12.75">
      <c r="A50" s="59" t="s">
        <v>282</v>
      </c>
      <c r="B50" s="63">
        <v>11.33</v>
      </c>
      <c r="C50" s="63">
        <v>15.9</v>
      </c>
      <c r="D50" s="63">
        <v>15.89</v>
      </c>
    </row>
    <row r="51" spans="1:4" ht="12.75">
      <c r="A51" s="59" t="s">
        <v>283</v>
      </c>
      <c r="B51" s="63">
        <v>77.45</v>
      </c>
      <c r="C51" s="63">
        <v>45</v>
      </c>
      <c r="D51" s="63">
        <v>44.86</v>
      </c>
    </row>
    <row r="52" spans="1:4" ht="12.75">
      <c r="A52" s="59" t="s">
        <v>284</v>
      </c>
      <c r="C52" s="63">
        <v>30211.45</v>
      </c>
      <c r="D52" s="63">
        <v>27068.97</v>
      </c>
    </row>
    <row r="53" spans="1:4" ht="12.75">
      <c r="A53" s="62" t="s">
        <v>285</v>
      </c>
      <c r="B53" s="61">
        <v>7865866.6</v>
      </c>
      <c r="C53" s="61">
        <v>31052208.66</v>
      </c>
      <c r="D53" s="61">
        <v>29296752.64</v>
      </c>
    </row>
    <row r="54" spans="1:4" ht="12.75">
      <c r="A54" s="62" t="s">
        <v>286</v>
      </c>
      <c r="B54" s="61">
        <v>2705304.73</v>
      </c>
      <c r="C54" s="61">
        <v>29648099.84</v>
      </c>
      <c r="D54" s="61">
        <v>29083429.14</v>
      </c>
    </row>
    <row r="55" spans="1:4" ht="12.75">
      <c r="A55" s="59" t="s">
        <v>287</v>
      </c>
      <c r="B55" s="63">
        <v>2.91</v>
      </c>
      <c r="C55" s="63">
        <v>1.05</v>
      </c>
      <c r="D55" s="63">
        <v>1.01</v>
      </c>
    </row>
  </sheetData>
  <sheetProtection selectLockedCells="1" selectUnlockedCells="1"/>
  <mergeCells count="3">
    <mergeCell ref="A3:IV3"/>
    <mergeCell ref="A24:IV24"/>
    <mergeCell ref="A35:IV35"/>
  </mergeCells>
  <printOptions/>
  <pageMargins left="0.7479166666666667" right="0.5902777777777778" top="0.9840277777777777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K46"/>
  <sheetViews>
    <sheetView workbookViewId="0" topLeftCell="A1">
      <pane ySplit="1" topLeftCell="BM1" activePane="topLeft" state="split"/>
      <selection pane="topLeft" activeCell="M27" sqref="M27"/>
      <selection pane="bottomLeft" activeCell="A1" sqref="A1"/>
    </sheetView>
  </sheetViews>
  <sheetFormatPr defaultColWidth="9.140625" defaultRowHeight="12.75"/>
  <cols>
    <col min="1" max="1" width="29.8515625" style="0" customWidth="1"/>
    <col min="2" max="4" width="12.7109375" style="0" customWidth="1"/>
  </cols>
  <sheetData>
    <row r="3" s="71" customFormat="1" ht="15.75">
      <c r="A3" s="71" t="s">
        <v>288</v>
      </c>
    </row>
    <row r="5" spans="1:6" ht="12.75">
      <c r="A5" s="59" t="s">
        <v>289</v>
      </c>
      <c r="B5" s="60" t="s">
        <v>137</v>
      </c>
      <c r="C5" s="60" t="s">
        <v>138</v>
      </c>
      <c r="D5" s="60" t="s">
        <v>139</v>
      </c>
      <c r="E5" s="60"/>
      <c r="F5" s="60"/>
    </row>
    <row r="6" spans="1:4" ht="12.75">
      <c r="A6" s="62" t="s">
        <v>290</v>
      </c>
      <c r="C6" s="61">
        <v>1333338</v>
      </c>
      <c r="D6" s="61">
        <v>1585044</v>
      </c>
    </row>
    <row r="7" spans="1:4" ht="12.75">
      <c r="A7" s="62" t="s">
        <v>291</v>
      </c>
      <c r="B7" s="61">
        <v>337486</v>
      </c>
      <c r="C7" s="61">
        <v>433898</v>
      </c>
      <c r="D7" s="61">
        <v>329267.09</v>
      </c>
    </row>
    <row r="8" spans="1:3" ht="12.75">
      <c r="A8" s="62" t="s">
        <v>292</v>
      </c>
      <c r="B8" s="61">
        <v>291636</v>
      </c>
      <c r="C8" s="61">
        <v>4583</v>
      </c>
    </row>
    <row r="9" spans="1:2" ht="12.75">
      <c r="A9" s="62" t="s">
        <v>293</v>
      </c>
      <c r="B9" s="61">
        <v>339703</v>
      </c>
    </row>
    <row r="10" spans="1:4" ht="12.75">
      <c r="A10" s="62" t="s">
        <v>294</v>
      </c>
      <c r="B10" s="61">
        <v>49621</v>
      </c>
      <c r="C10" s="61">
        <v>47248</v>
      </c>
      <c r="D10" s="61">
        <v>46895</v>
      </c>
    </row>
    <row r="11" spans="1:4" ht="12.75">
      <c r="A11" s="62" t="s">
        <v>295</v>
      </c>
      <c r="B11" s="61">
        <v>1775383</v>
      </c>
      <c r="D11" s="61">
        <v>33271.4</v>
      </c>
    </row>
    <row r="12" spans="1:3" ht="12.75">
      <c r="A12" s="62" t="s">
        <v>296</v>
      </c>
      <c r="B12" s="61">
        <v>2800</v>
      </c>
      <c r="C12" s="61">
        <v>50</v>
      </c>
    </row>
    <row r="13" spans="1:4" ht="12.75">
      <c r="A13" s="62" t="s">
        <v>297</v>
      </c>
      <c r="C13" s="61">
        <v>11269</v>
      </c>
      <c r="D13" s="61">
        <v>31000</v>
      </c>
    </row>
    <row r="14" spans="1:4" ht="12.75">
      <c r="A14" s="62" t="s">
        <v>298</v>
      </c>
      <c r="D14" s="61">
        <v>6630</v>
      </c>
    </row>
    <row r="15" spans="1:3" ht="12.75">
      <c r="A15" s="62" t="s">
        <v>299</v>
      </c>
      <c r="C15" s="61">
        <v>300000</v>
      </c>
    </row>
    <row r="16" spans="1:4" ht="12.75">
      <c r="A16" s="62" t="s">
        <v>300</v>
      </c>
      <c r="C16" s="61">
        <v>536660</v>
      </c>
      <c r="D16" s="61">
        <v>484363</v>
      </c>
    </row>
    <row r="17" spans="1:4" ht="12.75">
      <c r="A17" s="59" t="s">
        <v>178</v>
      </c>
      <c r="B17" s="63">
        <v>2796629</v>
      </c>
      <c r="C17" s="63">
        <v>2667046</v>
      </c>
      <c r="D17" s="63">
        <v>2516470.49</v>
      </c>
    </row>
    <row r="18" spans="1:4" ht="12.75">
      <c r="A18" s="59" t="s">
        <v>301</v>
      </c>
      <c r="C18" s="63">
        <v>-78896</v>
      </c>
      <c r="D18" s="63">
        <v>-78122</v>
      </c>
    </row>
    <row r="19" spans="1:11" ht="12.75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</row>
    <row r="22" s="71" customFormat="1" ht="15.75">
      <c r="A22" s="71" t="s">
        <v>302</v>
      </c>
    </row>
    <row r="24" spans="1:6" ht="12.75">
      <c r="A24" s="59" t="s">
        <v>289</v>
      </c>
      <c r="B24" s="60" t="s">
        <v>137</v>
      </c>
      <c r="C24" s="60" t="s">
        <v>138</v>
      </c>
      <c r="D24" s="60" t="s">
        <v>139</v>
      </c>
      <c r="E24" s="60"/>
      <c r="F24" s="60"/>
    </row>
    <row r="25" spans="1:4" ht="12.75">
      <c r="A25" s="62" t="s">
        <v>303</v>
      </c>
      <c r="B25" s="61">
        <v>1445681.73</v>
      </c>
      <c r="C25" s="61">
        <v>315559</v>
      </c>
      <c r="D25" s="61">
        <v>262902.3</v>
      </c>
    </row>
    <row r="26" spans="1:4" ht="12.75">
      <c r="A26" s="62" t="s">
        <v>304</v>
      </c>
      <c r="B26" s="61">
        <v>803003</v>
      </c>
      <c r="C26" s="61">
        <v>1389155</v>
      </c>
      <c r="D26" s="61">
        <v>1470734</v>
      </c>
    </row>
    <row r="27" spans="1:2" ht="12.75">
      <c r="A27" s="62" t="s">
        <v>305</v>
      </c>
      <c r="B27" s="61">
        <v>11592</v>
      </c>
    </row>
    <row r="28" spans="1:4" ht="12.75">
      <c r="A28" s="62" t="s">
        <v>306</v>
      </c>
      <c r="B28" s="61">
        <v>130596</v>
      </c>
      <c r="C28" s="61">
        <v>109060</v>
      </c>
      <c r="D28" s="61">
        <v>125639</v>
      </c>
    </row>
    <row r="29" spans="1:4" ht="12.75">
      <c r="A29" s="62" t="s">
        <v>307</v>
      </c>
      <c r="B29" s="61">
        <v>142341</v>
      </c>
      <c r="C29" s="61">
        <v>143753</v>
      </c>
      <c r="D29" s="61">
        <v>149767</v>
      </c>
    </row>
    <row r="30" spans="1:4" ht="12.75">
      <c r="A30" s="62" t="s">
        <v>308</v>
      </c>
      <c r="B30" s="61">
        <v>26367</v>
      </c>
      <c r="C30" s="61">
        <v>32821</v>
      </c>
      <c r="D30" s="61">
        <v>31115</v>
      </c>
    </row>
    <row r="31" spans="1:3" ht="12.75">
      <c r="A31" s="62" t="s">
        <v>295</v>
      </c>
      <c r="C31" s="61">
        <v>32495</v>
      </c>
    </row>
    <row r="32" spans="1:4" ht="12.75">
      <c r="A32" s="62" t="s">
        <v>309</v>
      </c>
      <c r="C32" s="61">
        <v>100</v>
      </c>
      <c r="D32" s="61">
        <v>200</v>
      </c>
    </row>
    <row r="33" spans="1:4" ht="12.75">
      <c r="A33" s="62" t="s">
        <v>310</v>
      </c>
      <c r="C33" s="61">
        <v>24797095.84</v>
      </c>
      <c r="D33" s="61">
        <v>24482384.84</v>
      </c>
    </row>
    <row r="34" spans="1:4" ht="12.75">
      <c r="A34" s="62" t="s">
        <v>311</v>
      </c>
      <c r="B34" s="61">
        <v>145724</v>
      </c>
      <c r="C34" s="61">
        <v>158701</v>
      </c>
      <c r="D34" s="61">
        <v>167418</v>
      </c>
    </row>
    <row r="35" spans="1:4" ht="12.75">
      <c r="A35" s="59" t="s">
        <v>178</v>
      </c>
      <c r="B35" s="63">
        <v>2705304.73</v>
      </c>
      <c r="C35" s="63">
        <v>26978739.84</v>
      </c>
      <c r="D35" s="63">
        <v>26690160.14</v>
      </c>
    </row>
    <row r="36" spans="1:11" ht="12.75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</row>
    <row r="39" s="71" customFormat="1" ht="15.75">
      <c r="A39" s="71" t="s">
        <v>312</v>
      </c>
    </row>
    <row r="41" spans="1:6" ht="12.75">
      <c r="A41" s="59" t="s">
        <v>313</v>
      </c>
      <c r="B41" s="60" t="s">
        <v>137</v>
      </c>
      <c r="C41" s="60" t="s">
        <v>138</v>
      </c>
      <c r="D41" s="60" t="s">
        <v>139</v>
      </c>
      <c r="E41" s="60"/>
      <c r="F41" s="60"/>
    </row>
    <row r="42" spans="1:2" ht="12.75">
      <c r="A42" s="62" t="s">
        <v>314</v>
      </c>
      <c r="B42" s="61">
        <v>20373802.2</v>
      </c>
    </row>
    <row r="43" spans="1:4" ht="12.75">
      <c r="A43" s="62" t="s">
        <v>315</v>
      </c>
      <c r="C43" s="61">
        <v>-57120</v>
      </c>
      <c r="D43" s="61">
        <v>-57120</v>
      </c>
    </row>
    <row r="44" spans="1:4" ht="12.75">
      <c r="A44" s="62" t="s">
        <v>316</v>
      </c>
      <c r="B44" s="61">
        <v>10000000</v>
      </c>
      <c r="C44" s="61">
        <v>-3527.5</v>
      </c>
      <c r="D44" s="61">
        <v>-10340</v>
      </c>
    </row>
    <row r="45" spans="1:4" ht="12.75">
      <c r="A45" s="62" t="s">
        <v>317</v>
      </c>
      <c r="C45" s="61">
        <v>-50</v>
      </c>
      <c r="D45" s="61">
        <v>-50</v>
      </c>
    </row>
    <row r="46" spans="1:4" ht="12.75">
      <c r="A46" s="59" t="s">
        <v>178</v>
      </c>
      <c r="B46" s="63">
        <v>30373802.2</v>
      </c>
      <c r="C46" s="63">
        <v>-60697.5</v>
      </c>
      <c r="D46" s="63">
        <v>-67510</v>
      </c>
    </row>
  </sheetData>
  <sheetProtection selectLockedCells="1" selectUnlockedCells="1"/>
  <mergeCells count="5">
    <mergeCell ref="A39:IV39"/>
    <mergeCell ref="A3:IV3"/>
    <mergeCell ref="A19:K19"/>
    <mergeCell ref="A22:IV22"/>
    <mergeCell ref="A36:K3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F28"/>
  <sheetViews>
    <sheetView workbookViewId="0" topLeftCell="A1">
      <pane ySplit="1" topLeftCell="BM1" activePane="topLeft" state="split"/>
      <selection pane="topLeft" activeCell="A35" sqref="A35"/>
      <selection pane="bottomLeft" activeCell="A1" sqref="A1"/>
    </sheetView>
  </sheetViews>
  <sheetFormatPr defaultColWidth="9.140625" defaultRowHeight="12.75"/>
  <cols>
    <col min="1" max="1" width="53.00390625" style="0" customWidth="1"/>
    <col min="2" max="2" width="14.140625" style="0" customWidth="1"/>
    <col min="3" max="3" width="15.8515625" style="0" customWidth="1"/>
  </cols>
  <sheetData>
    <row r="3" s="71" customFormat="1" ht="15.75">
      <c r="A3" s="71" t="s">
        <v>318</v>
      </c>
    </row>
    <row r="5" spans="1:6" ht="12.75">
      <c r="A5" s="59" t="s">
        <v>319</v>
      </c>
      <c r="B5" s="60" t="s">
        <v>320</v>
      </c>
      <c r="C5" s="60" t="s">
        <v>321</v>
      </c>
      <c r="D5" s="60"/>
      <c r="E5" s="60"/>
      <c r="F5" s="60"/>
    </row>
    <row r="6" spans="1:3" ht="12.75">
      <c r="A6" s="62" t="s">
        <v>322</v>
      </c>
      <c r="B6" s="61">
        <v>163882142.77</v>
      </c>
      <c r="C6" s="61">
        <v>177955210.37</v>
      </c>
    </row>
    <row r="7" spans="1:3" ht="12.75">
      <c r="A7" s="62" t="s">
        <v>323</v>
      </c>
      <c r="B7" s="61">
        <v>178266122.84</v>
      </c>
      <c r="C7" s="61">
        <v>164850302.24</v>
      </c>
    </row>
    <row r="8" spans="1:3" ht="12.75">
      <c r="A8" s="62" t="s">
        <v>324</v>
      </c>
      <c r="B8" s="61">
        <v>-5079999</v>
      </c>
      <c r="C8" s="61">
        <v>-46979577.1</v>
      </c>
    </row>
    <row r="9" spans="1:3" ht="12.75">
      <c r="A9" s="62" t="s">
        <v>325</v>
      </c>
      <c r="B9" s="61">
        <v>1109988.45</v>
      </c>
      <c r="C9" s="61">
        <v>1132470.13</v>
      </c>
    </row>
    <row r="10" spans="1:3" ht="12.75">
      <c r="A10" s="59" t="s">
        <v>178</v>
      </c>
      <c r="B10" s="63">
        <v>338178255.06</v>
      </c>
      <c r="C10" s="63">
        <v>296958405.64</v>
      </c>
    </row>
    <row r="13" s="71" customFormat="1" ht="15.75">
      <c r="A13" s="71" t="s">
        <v>326</v>
      </c>
    </row>
    <row r="15" spans="1:6" ht="12.75">
      <c r="A15" s="59" t="s">
        <v>319</v>
      </c>
      <c r="B15" s="60" t="s">
        <v>320</v>
      </c>
      <c r="C15" s="60" t="s">
        <v>321</v>
      </c>
      <c r="D15" s="60"/>
      <c r="E15" s="60"/>
      <c r="F15" s="60"/>
    </row>
    <row r="16" spans="1:3" ht="12.75">
      <c r="A16" s="62" t="s">
        <v>327</v>
      </c>
      <c r="B16" s="61">
        <v>886912.85</v>
      </c>
      <c r="C16" s="61">
        <v>898670.13</v>
      </c>
    </row>
    <row r="17" spans="1:3" ht="12.75">
      <c r="A17" s="62" t="s">
        <v>328</v>
      </c>
      <c r="B17" s="61">
        <v>223075.6</v>
      </c>
      <c r="C17" s="61">
        <v>233800</v>
      </c>
    </row>
    <row r="18" spans="1:3" ht="12.75">
      <c r="A18" s="59" t="s">
        <v>178</v>
      </c>
      <c r="B18" s="63">
        <v>1109988.45</v>
      </c>
      <c r="C18" s="63">
        <v>1132470.13</v>
      </c>
    </row>
    <row r="21" s="71" customFormat="1" ht="15.75">
      <c r="A21" s="71" t="s">
        <v>329</v>
      </c>
    </row>
    <row r="23" spans="1:6" ht="12.75">
      <c r="A23" s="59" t="s">
        <v>313</v>
      </c>
      <c r="B23" s="60" t="s">
        <v>320</v>
      </c>
      <c r="C23" s="60" t="s">
        <v>321</v>
      </c>
      <c r="D23" s="60"/>
      <c r="E23" s="60"/>
      <c r="F23" s="60"/>
    </row>
    <row r="24" spans="1:3" ht="12.75">
      <c r="A24" s="62" t="s">
        <v>330</v>
      </c>
      <c r="B24" s="61">
        <v>3451287.04</v>
      </c>
      <c r="C24" s="61">
        <v>2014627.49</v>
      </c>
    </row>
    <row r="25" spans="1:3" ht="12.75">
      <c r="A25" s="62" t="s">
        <v>331</v>
      </c>
      <c r="B25" s="61">
        <v>11518.84</v>
      </c>
      <c r="C25" s="61">
        <v>10744.84</v>
      </c>
    </row>
    <row r="26" spans="1:3" ht="12.75">
      <c r="A26" s="62" t="s">
        <v>332</v>
      </c>
      <c r="C26" s="61">
        <v>199102</v>
      </c>
    </row>
    <row r="27" spans="1:3" ht="12.75">
      <c r="A27" s="62" t="s">
        <v>333</v>
      </c>
      <c r="B27" s="61">
        <v>350252.85</v>
      </c>
      <c r="C27" s="61">
        <v>414307.13</v>
      </c>
    </row>
    <row r="28" spans="1:3" ht="12.75">
      <c r="A28" s="59" t="s">
        <v>178</v>
      </c>
      <c r="B28" s="63">
        <v>3813058.73</v>
      </c>
      <c r="C28" s="63">
        <v>2638781.46</v>
      </c>
    </row>
  </sheetData>
  <sheetProtection selectLockedCells="1" selectUnlockedCells="1"/>
  <mergeCells count="3">
    <mergeCell ref="A3:IV3"/>
    <mergeCell ref="A13:IV13"/>
    <mergeCell ref="A21:IV2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F38"/>
  <sheetViews>
    <sheetView workbookViewId="0" topLeftCell="A1">
      <pane ySplit="1" topLeftCell="BM1" activePane="topLeft" state="split"/>
      <selection pane="topLeft" activeCell="H22" sqref="H22"/>
      <selection pane="bottomLeft" activeCell="A1" sqref="A1"/>
    </sheetView>
  </sheetViews>
  <sheetFormatPr defaultColWidth="9.140625" defaultRowHeight="12.75"/>
  <cols>
    <col min="1" max="1" width="6.00390625" style="0" customWidth="1"/>
    <col min="2" max="2" width="29.421875" style="0" customWidth="1"/>
    <col min="3" max="3" width="12.57421875" style="0" customWidth="1"/>
    <col min="4" max="4" width="13.421875" style="0" customWidth="1"/>
    <col min="5" max="5" width="10.7109375" style="0" customWidth="1"/>
  </cols>
  <sheetData>
    <row r="3" s="71" customFormat="1" ht="15.75">
      <c r="A3" s="71" t="s">
        <v>334</v>
      </c>
    </row>
    <row r="5" spans="1:6" ht="12.75">
      <c r="A5" s="59"/>
      <c r="B5" s="60" t="s">
        <v>335</v>
      </c>
      <c r="C5" s="60" t="s">
        <v>336</v>
      </c>
      <c r="D5" s="60" t="s">
        <v>337</v>
      </c>
      <c r="E5" s="60" t="s">
        <v>338</v>
      </c>
      <c r="F5" s="60"/>
    </row>
    <row r="6" spans="2:5" ht="12.75">
      <c r="B6" s="62" t="s">
        <v>339</v>
      </c>
      <c r="C6" s="61">
        <v>2607586</v>
      </c>
      <c r="D6" s="61">
        <v>2597497</v>
      </c>
      <c r="E6" s="61">
        <f>C6-D6</f>
        <v>10089</v>
      </c>
    </row>
    <row r="7" ht="12.75">
      <c r="B7" s="62" t="s">
        <v>340</v>
      </c>
    </row>
    <row r="8" spans="2:5" ht="12.75">
      <c r="B8" s="62" t="s">
        <v>341</v>
      </c>
      <c r="C8" s="61">
        <v>161985.59</v>
      </c>
      <c r="E8" s="61">
        <v>161985.59</v>
      </c>
    </row>
    <row r="9" spans="2:5" ht="12.75">
      <c r="B9" s="59" t="s">
        <v>114</v>
      </c>
      <c r="C9" s="63">
        <v>2769571.59</v>
      </c>
      <c r="D9" s="63">
        <f>SUM(D6:D8)</f>
        <v>2597497</v>
      </c>
      <c r="E9" s="63">
        <f>SUM(E8:E8)</f>
        <v>161985.59</v>
      </c>
    </row>
    <row r="12" s="71" customFormat="1" ht="15.75">
      <c r="A12" s="71" t="s">
        <v>342</v>
      </c>
    </row>
    <row r="14" spans="1:6" ht="12.75">
      <c r="A14" s="59" t="s">
        <v>343</v>
      </c>
      <c r="B14" s="60" t="s">
        <v>335</v>
      </c>
      <c r="C14" s="60" t="s">
        <v>336</v>
      </c>
      <c r="D14" s="60" t="s">
        <v>337</v>
      </c>
      <c r="E14" s="60" t="s">
        <v>338</v>
      </c>
      <c r="F14" s="60"/>
    </row>
    <row r="15" spans="1:4" ht="12.75">
      <c r="A15" s="62" t="s">
        <v>344</v>
      </c>
      <c r="B15" s="62" t="s">
        <v>345</v>
      </c>
      <c r="C15" s="61">
        <v>48600</v>
      </c>
      <c r="D15" s="61">
        <v>48600</v>
      </c>
    </row>
    <row r="16" spans="1:5" ht="12.75">
      <c r="A16" s="62" t="s">
        <v>346</v>
      </c>
      <c r="B16" s="62" t="s">
        <v>347</v>
      </c>
      <c r="C16" s="61">
        <v>152787</v>
      </c>
      <c r="D16" s="61">
        <v>152787</v>
      </c>
      <c r="E16" s="61"/>
    </row>
    <row r="17" spans="1:4" ht="12.75">
      <c r="A17" s="62" t="s">
        <v>348</v>
      </c>
      <c r="B17" s="62" t="s">
        <v>349</v>
      </c>
      <c r="C17" s="61">
        <v>300000</v>
      </c>
      <c r="D17" s="61">
        <v>300000</v>
      </c>
    </row>
    <row r="18" spans="1:4" ht="12.75">
      <c r="A18" s="62" t="s">
        <v>350</v>
      </c>
      <c r="B18" s="62" t="s">
        <v>351</v>
      </c>
      <c r="C18" s="61">
        <v>90370</v>
      </c>
      <c r="D18" s="61">
        <v>90370</v>
      </c>
    </row>
    <row r="19" spans="1:5" ht="12.75">
      <c r="A19" s="62" t="s">
        <v>352</v>
      </c>
      <c r="B19" s="62" t="s">
        <v>353</v>
      </c>
      <c r="C19" s="61">
        <v>203490</v>
      </c>
      <c r="D19" s="61">
        <v>203490</v>
      </c>
      <c r="E19" s="61"/>
    </row>
    <row r="20" spans="1:5" ht="12.75">
      <c r="A20" s="62" t="s">
        <v>354</v>
      </c>
      <c r="B20" s="62" t="s">
        <v>355</v>
      </c>
      <c r="C20" s="61">
        <v>1153110</v>
      </c>
      <c r="D20" s="61">
        <v>1153110</v>
      </c>
      <c r="E20" s="61"/>
    </row>
    <row r="21" spans="1:4" ht="12.75">
      <c r="A21" s="62" t="s">
        <v>356</v>
      </c>
      <c r="B21" s="62" t="s">
        <v>357</v>
      </c>
      <c r="C21" s="61">
        <v>601592</v>
      </c>
      <c r="D21" s="61">
        <v>601592</v>
      </c>
    </row>
    <row r="22" spans="1:5" ht="12.75">
      <c r="A22" s="62" t="s">
        <v>358</v>
      </c>
      <c r="B22" s="62" t="s">
        <v>359</v>
      </c>
      <c r="C22" s="61">
        <v>46000</v>
      </c>
      <c r="D22" s="61">
        <v>46000</v>
      </c>
      <c r="E22" s="61"/>
    </row>
    <row r="23" spans="1:5" ht="12.75">
      <c r="A23" s="62" t="s">
        <v>360</v>
      </c>
      <c r="B23" s="62" t="s">
        <v>361</v>
      </c>
      <c r="C23" s="61">
        <v>11637</v>
      </c>
      <c r="D23" s="61">
        <v>1548</v>
      </c>
      <c r="E23" s="61">
        <v>10089</v>
      </c>
    </row>
    <row r="24" spans="2:5" ht="12.75">
      <c r="B24" s="59" t="s">
        <v>362</v>
      </c>
      <c r="C24" s="63">
        <v>2607586</v>
      </c>
      <c r="D24" s="63">
        <f>SUM(D15:D23)</f>
        <v>2597497</v>
      </c>
      <c r="E24" s="63">
        <f>C24-D24</f>
        <v>10089</v>
      </c>
    </row>
    <row r="27" s="71" customFormat="1" ht="15.75">
      <c r="A27" s="71" t="s">
        <v>363</v>
      </c>
    </row>
    <row r="29" spans="1:6" ht="12.75">
      <c r="A29" s="59" t="s">
        <v>343</v>
      </c>
      <c r="B29" s="60" t="s">
        <v>335</v>
      </c>
      <c r="C29" s="60" t="s">
        <v>336</v>
      </c>
      <c r="D29" s="60" t="s">
        <v>337</v>
      </c>
      <c r="E29" s="60" t="s">
        <v>338</v>
      </c>
      <c r="F29" s="60"/>
    </row>
    <row r="32" s="71" customFormat="1" ht="15.75">
      <c r="A32" s="71" t="s">
        <v>364</v>
      </c>
    </row>
    <row r="34" spans="1:6" ht="12.75">
      <c r="A34" s="59" t="s">
        <v>343</v>
      </c>
      <c r="B34" s="60" t="s">
        <v>335</v>
      </c>
      <c r="C34" s="60" t="s">
        <v>336</v>
      </c>
      <c r="D34" s="60" t="s">
        <v>337</v>
      </c>
      <c r="E34" s="60" t="s">
        <v>338</v>
      </c>
      <c r="F34" s="60"/>
    </row>
    <row r="35" spans="1:5" ht="12.75">
      <c r="A35" s="62" t="s">
        <v>365</v>
      </c>
      <c r="B35" s="62" t="s">
        <v>366</v>
      </c>
      <c r="C35" s="61">
        <v>90452.46</v>
      </c>
      <c r="E35" s="61">
        <v>90452.46</v>
      </c>
    </row>
    <row r="36" spans="1:5" ht="12.75">
      <c r="A36" s="62" t="s">
        <v>367</v>
      </c>
      <c r="B36" s="62" t="s">
        <v>368</v>
      </c>
      <c r="C36" s="61">
        <v>22613.13</v>
      </c>
      <c r="E36" s="61">
        <v>22613.13</v>
      </c>
    </row>
    <row r="37" spans="1:5" ht="12.75">
      <c r="A37" s="62" t="s">
        <v>369</v>
      </c>
      <c r="B37" s="62" t="s">
        <v>370</v>
      </c>
      <c r="C37" s="61">
        <v>48920</v>
      </c>
      <c r="E37" s="61">
        <v>48920</v>
      </c>
    </row>
    <row r="38" spans="2:5" ht="12.75">
      <c r="B38" s="59" t="s">
        <v>362</v>
      </c>
      <c r="C38" s="63">
        <v>161985.59</v>
      </c>
      <c r="E38" s="63">
        <v>161985.59</v>
      </c>
    </row>
  </sheetData>
  <sheetProtection selectLockedCells="1" selectUnlockedCells="1"/>
  <mergeCells count="4">
    <mergeCell ref="A3:IV3"/>
    <mergeCell ref="A12:IV12"/>
    <mergeCell ref="A27:IV27"/>
    <mergeCell ref="A32:IV3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účetní</cp:lastModifiedBy>
  <dcterms:modified xsi:type="dcterms:W3CDTF">2012-05-23T08:51:55Z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