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9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<sst xmlns="http://schemas.openxmlformats.org/spreadsheetml/2006/main" count="690" uniqueCount="378">
  <si>
    <t>č.ú.</t>
  </si>
  <si>
    <t>Invent.</t>
  </si>
  <si>
    <t>Inventurní</t>
  </si>
  <si>
    <t>Dodatečný</t>
  </si>
  <si>
    <t>ORG</t>
  </si>
  <si>
    <t>TEXT</t>
  </si>
  <si>
    <t>účetní stav</t>
  </si>
  <si>
    <t>Účetní stav korekce</t>
  </si>
  <si>
    <t>Inv. stav</t>
  </si>
  <si>
    <t>Inv. stav korekce</t>
  </si>
  <si>
    <t>komise</t>
  </si>
  <si>
    <t>soupis</t>
  </si>
  <si>
    <t>inv. soupis</t>
  </si>
  <si>
    <t>Bruto</t>
  </si>
  <si>
    <t>Netto</t>
  </si>
  <si>
    <t>Brutto</t>
  </si>
  <si>
    <t>Rozdíl</t>
  </si>
  <si>
    <t>Poznámka</t>
  </si>
  <si>
    <t>číslo</t>
  </si>
  <si>
    <t>přírustky-úbytky</t>
  </si>
  <si>
    <t xml:space="preserve">Účet </t>
  </si>
  <si>
    <t xml:space="preserve">Stav </t>
  </si>
  <si>
    <t>Drobný dlouhodobý nehmotný majetek</t>
  </si>
  <si>
    <t>018 10</t>
  </si>
  <si>
    <t>2a</t>
  </si>
  <si>
    <t>Programy MÚ</t>
  </si>
  <si>
    <t>078 10</t>
  </si>
  <si>
    <t>3a</t>
  </si>
  <si>
    <t>Programy Měk</t>
  </si>
  <si>
    <t>Celkem účet 018</t>
  </si>
  <si>
    <t>078</t>
  </si>
  <si>
    <t xml:space="preserve">Ostatní dlouhodobý nehmotný majetek </t>
  </si>
  <si>
    <t>019 10</t>
  </si>
  <si>
    <t>Urbanistická studie</t>
  </si>
  <si>
    <t>079 10</t>
  </si>
  <si>
    <t>Celkem účet 019</t>
  </si>
  <si>
    <t xml:space="preserve">Nedokončený dlouhodobý nehmotný majetek </t>
  </si>
  <si>
    <t>041 10</t>
  </si>
  <si>
    <t>2b</t>
  </si>
  <si>
    <t>Územní plán</t>
  </si>
  <si>
    <t>Celkem účet 041</t>
  </si>
  <si>
    <t>Pozemky</t>
  </si>
  <si>
    <t>031 30</t>
  </si>
  <si>
    <t>1b</t>
  </si>
  <si>
    <t>Pozemky – lesní pozemky</t>
  </si>
  <si>
    <t>x</t>
  </si>
  <si>
    <t>031 50</t>
  </si>
  <si>
    <t>Pozemky – zahrady, pastviny, rybníky</t>
  </si>
  <si>
    <t>Pozemky–zahr.,pastv.,ryb.-věc.břemena</t>
  </si>
  <si>
    <t>031 60</t>
  </si>
  <si>
    <t>Pozemky – zastavěná plocha</t>
  </si>
  <si>
    <t>Pozemky – zast. plocha -věc.břemena</t>
  </si>
  <si>
    <t>031 80</t>
  </si>
  <si>
    <t>Pozemky – ostatní pozemky</t>
  </si>
  <si>
    <t>Celkem účet 031</t>
  </si>
  <si>
    <t>Kulturní předměty</t>
  </si>
  <si>
    <t>032 10</t>
  </si>
  <si>
    <t>1c</t>
  </si>
  <si>
    <t>Obrazy MÚ</t>
  </si>
  <si>
    <t>3c</t>
  </si>
  <si>
    <t>Obrazy,sklo,nábytek-Muzeum</t>
  </si>
  <si>
    <t>Celkem účet 032</t>
  </si>
  <si>
    <t>Stavby</t>
  </si>
  <si>
    <t>021 10</t>
  </si>
  <si>
    <t>1a</t>
  </si>
  <si>
    <t>Bytové domy – MÚ</t>
  </si>
  <si>
    <t>081 10     1</t>
  </si>
  <si>
    <t>021 19</t>
  </si>
  <si>
    <t>Byt.domy-zast.maj-MÚ</t>
  </si>
  <si>
    <t>081 19     1</t>
  </si>
  <si>
    <t xml:space="preserve">021 19 </t>
  </si>
  <si>
    <t>Byt.domy-zast.maj-Č.Rybná</t>
  </si>
  <si>
    <t>018 19     11</t>
  </si>
  <si>
    <t>021 30,31</t>
  </si>
  <si>
    <t>Budovy pro sl.obyv.-MÚ</t>
  </si>
  <si>
    <t>081 30     1</t>
  </si>
  <si>
    <t>021 30</t>
  </si>
  <si>
    <t>Budovy pro sl.obyv.-Č.Rybná</t>
  </si>
  <si>
    <t>081 30     11</t>
  </si>
  <si>
    <t>Budovy pro sl.obyv.-Miřetín</t>
  </si>
  <si>
    <t>081 30     12</t>
  </si>
  <si>
    <t>Budovy pro sl.obyv.-Paseky</t>
  </si>
  <si>
    <t>081 30     13</t>
  </si>
  <si>
    <t>Budovy pro sl.obyv.-MÚ-zástavy</t>
  </si>
  <si>
    <t>081 39     1</t>
  </si>
  <si>
    <t>021 40</t>
  </si>
  <si>
    <t>Jiné nebyt.domy a n.j.-MÚ</t>
  </si>
  <si>
    <t>081 40     1</t>
  </si>
  <si>
    <t>Jiné nebyt.domy a n.j.-Miřetín</t>
  </si>
  <si>
    <t>081 40     12</t>
  </si>
  <si>
    <t>021 50</t>
  </si>
  <si>
    <t>Komunikace a VO – MÚ</t>
  </si>
  <si>
    <t>081 50     1</t>
  </si>
  <si>
    <t>Komunikace a VO – Č.Rybná</t>
  </si>
  <si>
    <t>081 50     11</t>
  </si>
  <si>
    <t>Komunikace a VO – Miřetín</t>
  </si>
  <si>
    <t>081 50     12</t>
  </si>
  <si>
    <t>Komunikace a VO – Paseky</t>
  </si>
  <si>
    <t>081 50     13</t>
  </si>
  <si>
    <t>021 70</t>
  </si>
  <si>
    <t>Jiné inženýrské sítě - MÚ</t>
  </si>
  <si>
    <t>081 70     1</t>
  </si>
  <si>
    <t>Jiné inženýrské sítě – Č.Rybná</t>
  </si>
  <si>
    <t>081 70     11</t>
  </si>
  <si>
    <t>Jiné inženýrské sítě – Miřetín</t>
  </si>
  <si>
    <t>081 70     12</t>
  </si>
  <si>
    <t>Jiné inženýrské sítě – Paseky</t>
  </si>
  <si>
    <t>081 70     13</t>
  </si>
  <si>
    <t>021 71</t>
  </si>
  <si>
    <t>Jiné inž.sítě-kanal.I.et.- MÚ</t>
  </si>
  <si>
    <t>081 71     1</t>
  </si>
  <si>
    <t>021 80</t>
  </si>
  <si>
    <t>Ostatní stavby – MÚ</t>
  </si>
  <si>
    <t>081 80     1</t>
  </si>
  <si>
    <t>Ostatní stavby – Č.Rybná</t>
  </si>
  <si>
    <t>081 80     11</t>
  </si>
  <si>
    <t>Ostatní stavby – Miřetín</t>
  </si>
  <si>
    <t>081 80     12</t>
  </si>
  <si>
    <t>Ostatní stavby – Paseky</t>
  </si>
  <si>
    <t>081 80     13</t>
  </si>
  <si>
    <t>Celkem účet 021</t>
  </si>
  <si>
    <t>081</t>
  </si>
  <si>
    <t xml:space="preserve">081 10     </t>
  </si>
  <si>
    <t>Samostatné movité věci a soubory movitých věcí</t>
  </si>
  <si>
    <t>022 50</t>
  </si>
  <si>
    <t>Přístroje – MÚ</t>
  </si>
  <si>
    <t>082 50     1</t>
  </si>
  <si>
    <t>Přístroje – SDH Proseč</t>
  </si>
  <si>
    <t>082 50     9</t>
  </si>
  <si>
    <t>022 60</t>
  </si>
  <si>
    <t>Dopravní prostředky – MÚ</t>
  </si>
  <si>
    <t>082 60     1</t>
  </si>
  <si>
    <t>Dopravní prostředky – SDH Proseč</t>
  </si>
  <si>
    <t>082 60     9</t>
  </si>
  <si>
    <t>022 70</t>
  </si>
  <si>
    <t>Inventář – MÚ</t>
  </si>
  <si>
    <t>082 70     1</t>
  </si>
  <si>
    <t>Inventář – Česká Rybná</t>
  </si>
  <si>
    <t>082 70     11</t>
  </si>
  <si>
    <t>Celkem účet 022</t>
  </si>
  <si>
    <t>082</t>
  </si>
  <si>
    <t>Drobný dlouhodobý hmotný majetek</t>
  </si>
  <si>
    <t>028 10</t>
  </si>
  <si>
    <t>DDHM – MÚ</t>
  </si>
  <si>
    <t>088 10</t>
  </si>
  <si>
    <t>DDHM – MěK</t>
  </si>
  <si>
    <t>3b</t>
  </si>
  <si>
    <t>DDHM – Muzeum</t>
  </si>
  <si>
    <t>4a</t>
  </si>
  <si>
    <t>DDHM – Kino</t>
  </si>
  <si>
    <t>DDHM – SDH Proseč</t>
  </si>
  <si>
    <t>DDHM – Záboří</t>
  </si>
  <si>
    <t>DDHM – Č.Rybná</t>
  </si>
  <si>
    <t>DDHM – Miřetín</t>
  </si>
  <si>
    <t>DDHM – Paseky</t>
  </si>
  <si>
    <t>4b</t>
  </si>
  <si>
    <t>DDHM – Osvětová beseda</t>
  </si>
  <si>
    <t>Celkem účet 028</t>
  </si>
  <si>
    <t xml:space="preserve">Nedokončený dlouhodobý hmotný majetek </t>
  </si>
  <si>
    <t>042 10</t>
  </si>
  <si>
    <t>Budovy – MÚ</t>
  </si>
  <si>
    <t>Budovy – Č.Rybná</t>
  </si>
  <si>
    <t>042 20</t>
  </si>
  <si>
    <t>Stavby – MÚ</t>
  </si>
  <si>
    <t>Celkem účet 042</t>
  </si>
  <si>
    <t>Dlouhodobý finanční majetek</t>
  </si>
  <si>
    <t>061 10</t>
  </si>
  <si>
    <t>2c</t>
  </si>
  <si>
    <t>Maj.úč.-rozh.vliv-vklad Pros.sl.</t>
  </si>
  <si>
    <t>069 10</t>
  </si>
  <si>
    <t>Ost,dlouh.fin.maj. - akcie</t>
  </si>
  <si>
    <t>Celkem účet 061 a 069</t>
  </si>
  <si>
    <t>Dlouhodobé pohledávky</t>
  </si>
  <si>
    <t>469 10</t>
  </si>
  <si>
    <t>Ost.dl.pohledávky-půjčky z FRB</t>
  </si>
  <si>
    <t>Celkem účet 469</t>
  </si>
  <si>
    <t>Zásoby</t>
  </si>
  <si>
    <t>1d</t>
  </si>
  <si>
    <t>112 30</t>
  </si>
  <si>
    <t>Materiál ostatní – SDH Proseč</t>
  </si>
  <si>
    <t>Zboží na skladě – knihy,popelnice</t>
  </si>
  <si>
    <t>Celkem účet 112 a 132</t>
  </si>
  <si>
    <t>Krátkodobé pohledávky</t>
  </si>
  <si>
    <t>2d</t>
  </si>
  <si>
    <t>Odběratelé – nájemníci, ostatní</t>
  </si>
  <si>
    <t>335 20</t>
  </si>
  <si>
    <t>Pohled.za zaměst. - stravenky</t>
  </si>
  <si>
    <t>335 30</t>
  </si>
  <si>
    <t>Pohled.za zaměst.-půjčky ze soc.f.</t>
  </si>
  <si>
    <t>343 12,40</t>
  </si>
  <si>
    <t>Daň z přidané hodnoty</t>
  </si>
  <si>
    <t>Pohled.za ústř.rozp.-dot. z ÚP</t>
  </si>
  <si>
    <t>388 10</t>
  </si>
  <si>
    <t>Dohad.účty aktivní-dot.na kanal. a sčítání lidu</t>
  </si>
  <si>
    <t>Celkem účty krátkodobých pohledávek</t>
  </si>
  <si>
    <t>194</t>
  </si>
  <si>
    <t>Krátkodobý finanční majetek</t>
  </si>
  <si>
    <t>231 10</t>
  </si>
  <si>
    <t>2e</t>
  </si>
  <si>
    <t>Základní běžný účet města</t>
  </si>
  <si>
    <t>231 11</t>
  </si>
  <si>
    <t>ZBÚ – na kanalizaci IV. et.</t>
  </si>
  <si>
    <t>231 20</t>
  </si>
  <si>
    <t>ZBÚ – na stočné</t>
  </si>
  <si>
    <t>236 10</t>
  </si>
  <si>
    <t>Běžný účet FRB</t>
  </si>
  <si>
    <t>261 10</t>
  </si>
  <si>
    <t>Pokladna</t>
  </si>
  <si>
    <t>263 10</t>
  </si>
  <si>
    <t>Ceniny – poštovní známky</t>
  </si>
  <si>
    <t>Celkem účet 231, 236, 261 a 263</t>
  </si>
  <si>
    <t>CELKEM AKTIVA</t>
  </si>
  <si>
    <t>Jmění účetní jednotky a upravující položky</t>
  </si>
  <si>
    <t>401 01-80</t>
  </si>
  <si>
    <t>2f</t>
  </si>
  <si>
    <t>Jmění účetní jednotky</t>
  </si>
  <si>
    <t>403 10-90</t>
  </si>
  <si>
    <t>Transfery na pořízení DM</t>
  </si>
  <si>
    <t>406 10 – 88</t>
  </si>
  <si>
    <t>Oceň.rozdíly při změně metody</t>
  </si>
  <si>
    <t>Celkem účet 401, 403, 406</t>
  </si>
  <si>
    <t>Fondy účetní jednotky</t>
  </si>
  <si>
    <t>419 10-15</t>
  </si>
  <si>
    <t>Ost.fondy – Fond rozvoje bydlení</t>
  </si>
  <si>
    <t>419 20-28</t>
  </si>
  <si>
    <t>Ost.fondy – Sociální fond</t>
  </si>
  <si>
    <t>Celkem účet 419</t>
  </si>
  <si>
    <t>Dlouhodobé závazky</t>
  </si>
  <si>
    <t>451 01-10</t>
  </si>
  <si>
    <t>2g</t>
  </si>
  <si>
    <t>Dlohodobé úvěry</t>
  </si>
  <si>
    <t>455 11-15</t>
  </si>
  <si>
    <t>Dlouhodobé přijaté zálohy</t>
  </si>
  <si>
    <t>Celkem účet 451, 455</t>
  </si>
  <si>
    <t>Krátkodobé závazky</t>
  </si>
  <si>
    <t>321 10</t>
  </si>
  <si>
    <t>2h</t>
  </si>
  <si>
    <t>Dodavatelé – neuhrazené faktury</t>
  </si>
  <si>
    <t>324 01-23</t>
  </si>
  <si>
    <t>Krátk.přijaté zálohy – služby byty</t>
  </si>
  <si>
    <t>331 10</t>
  </si>
  <si>
    <t>Zaměstnanci – mzdy k výplatě</t>
  </si>
  <si>
    <t>342 10</t>
  </si>
  <si>
    <t>Jiné přímé daně-daň z příjmu za zam.</t>
  </si>
  <si>
    <t>349 10</t>
  </si>
  <si>
    <t>Přijaté zál.na transfery-nevypoř.dotace</t>
  </si>
  <si>
    <t>389 10</t>
  </si>
  <si>
    <t>Dohadné účty pasivní-sptř.el.energ.ve výši záloh</t>
  </si>
  <si>
    <t>378 10</t>
  </si>
  <si>
    <t>Celkem účty krátkodobých závazků</t>
  </si>
  <si>
    <t>Podrozvahová evidence</t>
  </si>
  <si>
    <t>Jiný drobný dlouhodobý nehmotný majetek</t>
  </si>
  <si>
    <t>901 10</t>
  </si>
  <si>
    <t>Programy MěK</t>
  </si>
  <si>
    <t>Celkem účet 901</t>
  </si>
  <si>
    <t>Jiný drobný dlouhodobý hmotný majetek</t>
  </si>
  <si>
    <t>902 10</t>
  </si>
  <si>
    <t>Jiný DDHM – MÚ</t>
  </si>
  <si>
    <t>Jiný DDHM – MěK</t>
  </si>
  <si>
    <t>Jiný DDHM – Muzeum</t>
  </si>
  <si>
    <t>Jiný DDHM – Kino</t>
  </si>
  <si>
    <t>Jiný DDHM – SDH Proseč</t>
  </si>
  <si>
    <t>Jiný DDHM – Záboří</t>
  </si>
  <si>
    <t>Jiný DDHM – Č.Rybná</t>
  </si>
  <si>
    <t>Jiný DDHM – Miřetín</t>
  </si>
  <si>
    <t>Celkem účet 902</t>
  </si>
  <si>
    <t>Ostatní majetek</t>
  </si>
  <si>
    <t>903 10</t>
  </si>
  <si>
    <t>2i</t>
  </si>
  <si>
    <t>Ost.majetek – DHM ZŠ</t>
  </si>
  <si>
    <t>903 20</t>
  </si>
  <si>
    <t>Ost.majetek – DHM MŠ</t>
  </si>
  <si>
    <t>Celkem účet 903</t>
  </si>
  <si>
    <t>911 10</t>
  </si>
  <si>
    <t>Celkem účet 911</t>
  </si>
  <si>
    <t>Dlouhodobé podm. pohledávky ze smluv o prodeji DM</t>
  </si>
  <si>
    <t>932 10</t>
  </si>
  <si>
    <t>RD – 10 b.j.</t>
  </si>
  <si>
    <t>Celkem účet 932</t>
  </si>
  <si>
    <t>Ostatní dlouhodobá podmíněná aktiva</t>
  </si>
  <si>
    <t>Výpůjčka – kontejnery</t>
  </si>
  <si>
    <t>Zúčt. tiskopisy</t>
  </si>
  <si>
    <t>Věcná břemena oprávněná</t>
  </si>
  <si>
    <t>Zástavy DHM</t>
  </si>
  <si>
    <t>Ostatní dlouhodobá podmíněná pasiva</t>
  </si>
  <si>
    <t>Věcná břemena povinná</t>
  </si>
  <si>
    <t>Vyrovnávací účet k podrozvahovým účtům</t>
  </si>
  <si>
    <t>999 10</t>
  </si>
  <si>
    <t>Vyrovnávací účet k podrozv.účtům</t>
  </si>
  <si>
    <t>Příloha k inventarizační zprávě  Města Proseč za rok 2014</t>
  </si>
  <si>
    <t>k 31.12.2014</t>
  </si>
  <si>
    <t>Pozemky – les.poz.-věcná břemena</t>
  </si>
  <si>
    <t>3e</t>
  </si>
  <si>
    <t>7a</t>
  </si>
  <si>
    <t>oprávky</t>
  </si>
  <si>
    <t>8a</t>
  </si>
  <si>
    <t>9a</t>
  </si>
  <si>
    <t>021 38</t>
  </si>
  <si>
    <t>022 40</t>
  </si>
  <si>
    <t>Pracovní stroje – MÚ</t>
  </si>
  <si>
    <t>082 40     1</t>
  </si>
  <si>
    <t>5a</t>
  </si>
  <si>
    <t>Pracovní stroje – SDH Proseč</t>
  </si>
  <si>
    <t>082 40     9</t>
  </si>
  <si>
    <t>6a</t>
  </si>
  <si>
    <t>4c</t>
  </si>
  <si>
    <t>Budovy – zateplení čp. 70</t>
  </si>
  <si>
    <t>Budovy – sokolovna</t>
  </si>
  <si>
    <t>3,4,3601,2,3,4</t>
  </si>
  <si>
    <t>Stavby – VO</t>
  </si>
  <si>
    <t>Stavby – Miřetín</t>
  </si>
  <si>
    <t>Stavby – kanalizace V.etapa</t>
  </si>
  <si>
    <t>042 70</t>
  </si>
  <si>
    <t>Nedokonač.maj. - inventář</t>
  </si>
  <si>
    <t>043 10</t>
  </si>
  <si>
    <t>Pořiz.dlouh.fin.maj.-vklad VAK</t>
  </si>
  <si>
    <t>112 20,90-92</t>
  </si>
  <si>
    <t>1e</t>
  </si>
  <si>
    <t>Materiál na údržbu,dárk.př.–MÚ</t>
  </si>
  <si>
    <t>5c</t>
  </si>
  <si>
    <t>132 01-20</t>
  </si>
  <si>
    <t>311 02-40</t>
  </si>
  <si>
    <t>194 09,12,22</t>
  </si>
  <si>
    <t>314 20,21,26</t>
  </si>
  <si>
    <t>Kr.poskyt.zál.-zálohy el.en.,plynu</t>
  </si>
  <si>
    <t>314 40</t>
  </si>
  <si>
    <t>Kr.poskyt.zál.-provoz policie</t>
  </si>
  <si>
    <t>315 12,13,14,21</t>
  </si>
  <si>
    <t>Jině pohl.z hl.čin. - poplatky</t>
  </si>
  <si>
    <t>192 15</t>
  </si>
  <si>
    <t>316 01,10</t>
  </si>
  <si>
    <t>Poskyt.návrat.fin.výp.krátk.</t>
  </si>
  <si>
    <t>346 15</t>
  </si>
  <si>
    <t>373 30</t>
  </si>
  <si>
    <t>Krátk.poskyt.zálohy na transfery</t>
  </si>
  <si>
    <t>Dohad.účty akt.-dot.na zateplení MŠ,ZŠ</t>
  </si>
  <si>
    <t>231 30</t>
  </si>
  <si>
    <t>ZBÚ – ČNB</t>
  </si>
  <si>
    <t>472 10,13,14</t>
  </si>
  <si>
    <t>Dlouh.přijaté zál.na transfery</t>
  </si>
  <si>
    <t>Zaměstnanci – srážky ze mzdy</t>
  </si>
  <si>
    <t>336 10</t>
  </si>
  <si>
    <t>Sociální pojištění</t>
  </si>
  <si>
    <t>337 10</t>
  </si>
  <si>
    <t>Zdravotní pojištění</t>
  </si>
  <si>
    <t>Závazky k vybraným míst.vl.instit.</t>
  </si>
  <si>
    <t>374 30</t>
  </si>
  <si>
    <t>384 01,10</t>
  </si>
  <si>
    <t>Výn.př.obd.-náj.na 20 let,daň z PPO</t>
  </si>
  <si>
    <t>Ost.krátk.závazky-peněž.jistoty</t>
  </si>
  <si>
    <t>2a/1</t>
  </si>
  <si>
    <t>5b</t>
  </si>
  <si>
    <t>6b</t>
  </si>
  <si>
    <t>7b</t>
  </si>
  <si>
    <t>8b</t>
  </si>
  <si>
    <t>Jiný DDHM – SOTM</t>
  </si>
  <si>
    <t>Vyřazené pohledávky</t>
  </si>
  <si>
    <t>Dlouhodobé podm. poh.ze vzt.k ji.zdr.</t>
  </si>
  <si>
    <t>943 12</t>
  </si>
  <si>
    <t>Dot.na zateplení čp.70</t>
  </si>
  <si>
    <t>Celkem účet 943</t>
  </si>
  <si>
    <t>992 10</t>
  </si>
  <si>
    <t>992 11</t>
  </si>
  <si>
    <t>992 12</t>
  </si>
  <si>
    <t>Celkem účet 992</t>
  </si>
  <si>
    <t>Dlouhodobé podm. závazky z poskyt. garancí</t>
  </si>
  <si>
    <t>982 10</t>
  </si>
  <si>
    <t>Celkem účet 982</t>
  </si>
  <si>
    <t>994 12</t>
  </si>
  <si>
    <t>Celkem účet 994</t>
  </si>
  <si>
    <t>Celkem účet 999</t>
  </si>
  <si>
    <t>Kontrolní součet - pasíva</t>
  </si>
  <si>
    <t>Inventarizace pasív</t>
  </si>
  <si>
    <t>Výsledek hospodaření běžného účetního období – nepodléhá inventarizaci</t>
  </si>
  <si>
    <t xml:space="preserve">Účet 432 – Výsledek hospodaření minulých účetních období – nepodléhá inventarizaci </t>
  </si>
  <si>
    <t>CELKEM PASÍVA</t>
  </si>
  <si>
    <t>V Proseči 5.2.2015</t>
  </si>
  <si>
    <t>Zpracovala: Zaninová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</si>
</sst>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  <numFmt numFmtId="165" formatCode="#,###.00000"/>
  </numFmts>
  <fonts count="12">
    <font>
      <sz val="10"/>
      <name val="Arial"/>
      <family val="2"/>
    </font>
    <font>
      <sz val="10"/>
      <name val="Arial CE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1" xfId="0" applyFont="1" applyBorder="1" applyAlignment="1">
      <alignment/>
    </xf>
    <xf numFmtId="1" fontId="5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5" fillId="0" borderId="6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/>
    </xf>
    <xf numFmtId="0" fontId="8" fillId="0" borderId="1" xfId="19" applyFont="1" applyBorder="1">
      <alignment/>
      <protection/>
    </xf>
    <xf numFmtId="4" fontId="8" fillId="0" borderId="1" xfId="19" applyNumberFormat="1" applyFont="1" applyBorder="1">
      <alignment/>
      <protection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2" fontId="5" fillId="0" borderId="6" xfId="0" applyNumberFormat="1" applyFont="1" applyBorder="1" applyAlignment="1">
      <alignment wrapText="1"/>
    </xf>
    <xf numFmtId="4" fontId="6" fillId="0" borderId="4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4" fontId="11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6" fillId="4" borderId="9" xfId="0" applyNumberFormat="1" applyFont="1" applyFill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inv záznamu 02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4"/>
  <sheetViews>
    <sheetView tabSelected="1" workbookViewId="0" topLeftCell="A1">
      <selection activeCell="L252" sqref="L252"/>
    </sheetView>
  </sheetViews>
  <sheetFormatPr defaultColWidth="9.140625" defaultRowHeight="12.75"/>
  <cols>
    <col min="1" max="1" width="11.57421875" style="0" customWidth="1"/>
    <col min="2" max="2" width="10.00390625" style="0" customWidth="1"/>
    <col min="3" max="3" width="8.57421875" style="0" customWidth="1"/>
    <col min="4" max="4" width="10.28125" style="0" customWidth="1"/>
    <col min="5" max="5" width="13.28125" style="0" customWidth="1"/>
    <col min="6" max="6" width="9.8515625" style="0" customWidth="1"/>
    <col min="7" max="7" width="20.8515625" style="0" customWidth="1"/>
    <col min="8" max="16384" width="11.57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">
        <v>289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3"/>
      <c r="O2" s="3"/>
      <c r="P2" s="3"/>
      <c r="Q2" s="5"/>
    </row>
    <row r="3" spans="1:17" ht="12.75">
      <c r="A3" s="6"/>
      <c r="B3" s="6"/>
      <c r="C3" s="6"/>
      <c r="D3" s="6"/>
      <c r="E3" s="6"/>
      <c r="F3" s="6"/>
      <c r="G3" s="7"/>
      <c r="H3" s="8"/>
      <c r="I3" s="9"/>
      <c r="J3" s="8"/>
      <c r="K3" s="8"/>
      <c r="L3" s="8"/>
      <c r="M3" s="9"/>
      <c r="N3" s="8"/>
      <c r="O3" s="8"/>
      <c r="P3" s="10"/>
      <c r="Q3" s="11"/>
    </row>
    <row r="4" spans="1:17" ht="12.75">
      <c r="A4" s="79" t="s">
        <v>0</v>
      </c>
      <c r="B4" s="52" t="s">
        <v>1</v>
      </c>
      <c r="C4" s="52" t="s">
        <v>2</v>
      </c>
      <c r="D4" s="52" t="s">
        <v>3</v>
      </c>
      <c r="E4" s="52" t="s">
        <v>3</v>
      </c>
      <c r="F4" s="79" t="s">
        <v>4</v>
      </c>
      <c r="G4" s="80" t="s">
        <v>5</v>
      </c>
      <c r="H4" s="52" t="s">
        <v>6</v>
      </c>
      <c r="I4" s="81" t="s">
        <v>7</v>
      </c>
      <c r="J4" s="81"/>
      <c r="K4" s="53" t="s">
        <v>6</v>
      </c>
      <c r="L4" s="52" t="s">
        <v>8</v>
      </c>
      <c r="M4" s="79" t="s">
        <v>9</v>
      </c>
      <c r="N4" s="79"/>
      <c r="O4" s="52" t="s">
        <v>8</v>
      </c>
      <c r="P4" s="52"/>
      <c r="Q4" s="53"/>
    </row>
    <row r="5" spans="1:17" ht="12.75">
      <c r="A5" s="79"/>
      <c r="B5" s="54" t="s">
        <v>10</v>
      </c>
      <c r="C5" s="54" t="s">
        <v>11</v>
      </c>
      <c r="D5" s="54" t="s">
        <v>12</v>
      </c>
      <c r="E5" s="54" t="s">
        <v>12</v>
      </c>
      <c r="F5" s="79"/>
      <c r="G5" s="80"/>
      <c r="H5" s="54" t="s">
        <v>13</v>
      </c>
      <c r="I5" s="81"/>
      <c r="J5" s="81"/>
      <c r="K5" s="55" t="s">
        <v>14</v>
      </c>
      <c r="L5" s="54" t="s">
        <v>15</v>
      </c>
      <c r="M5" s="79" t="s">
        <v>290</v>
      </c>
      <c r="N5" s="79"/>
      <c r="O5" s="54" t="s">
        <v>14</v>
      </c>
      <c r="P5" s="54" t="s">
        <v>16</v>
      </c>
      <c r="Q5" s="55" t="s">
        <v>17</v>
      </c>
    </row>
    <row r="6" spans="1:17" ht="12.75">
      <c r="A6" s="79"/>
      <c r="B6" s="56" t="s">
        <v>18</v>
      </c>
      <c r="C6" s="56" t="s">
        <v>18</v>
      </c>
      <c r="D6" s="56" t="s">
        <v>18</v>
      </c>
      <c r="E6" s="56" t="s">
        <v>19</v>
      </c>
      <c r="F6" s="79"/>
      <c r="G6" s="80"/>
      <c r="H6" s="56" t="s">
        <v>290</v>
      </c>
      <c r="I6" s="57" t="s">
        <v>20</v>
      </c>
      <c r="J6" s="58" t="s">
        <v>21</v>
      </c>
      <c r="K6" s="59" t="s">
        <v>290</v>
      </c>
      <c r="L6" s="56" t="s">
        <v>290</v>
      </c>
      <c r="M6" s="57" t="s">
        <v>20</v>
      </c>
      <c r="N6" s="58" t="s">
        <v>21</v>
      </c>
      <c r="O6" s="56" t="s">
        <v>290</v>
      </c>
      <c r="P6" s="56"/>
      <c r="Q6" s="59"/>
    </row>
    <row r="7" spans="1:17" ht="12.75">
      <c r="A7" s="12"/>
      <c r="B7" s="13"/>
      <c r="C7" s="12"/>
      <c r="D7" s="12"/>
      <c r="E7" s="12"/>
      <c r="F7" s="12"/>
      <c r="G7" s="12"/>
      <c r="H7" s="14"/>
      <c r="I7" s="15"/>
      <c r="J7" s="14"/>
      <c r="K7" s="14"/>
      <c r="L7" s="14"/>
      <c r="M7" s="15"/>
      <c r="N7" s="14"/>
      <c r="O7" s="16"/>
      <c r="P7" s="17"/>
      <c r="Q7" s="18"/>
    </row>
    <row r="8" spans="1:17" ht="12.75">
      <c r="A8" s="73" t="s">
        <v>22</v>
      </c>
      <c r="B8" s="73"/>
      <c r="C8" s="73"/>
      <c r="D8" s="73"/>
      <c r="E8" s="73"/>
      <c r="F8" s="73"/>
      <c r="G8" s="73"/>
      <c r="H8" s="19"/>
      <c r="I8" s="20"/>
      <c r="J8" s="19"/>
      <c r="K8" s="19"/>
      <c r="L8" s="19"/>
      <c r="M8" s="20"/>
      <c r="N8" s="19"/>
      <c r="O8" s="21"/>
      <c r="P8" s="22"/>
      <c r="Q8" s="19"/>
    </row>
    <row r="9" spans="1:17" ht="12.75">
      <c r="A9" s="19" t="s">
        <v>23</v>
      </c>
      <c r="B9" s="23">
        <v>2</v>
      </c>
      <c r="C9" s="24" t="s">
        <v>24</v>
      </c>
      <c r="D9" s="24"/>
      <c r="E9" s="19"/>
      <c r="F9" s="24">
        <v>1</v>
      </c>
      <c r="G9" s="19" t="s">
        <v>25</v>
      </c>
      <c r="H9" s="25">
        <v>228334</v>
      </c>
      <c r="I9" s="20" t="s">
        <v>26</v>
      </c>
      <c r="J9" s="25">
        <f>H9</f>
        <v>228334</v>
      </c>
      <c r="K9" s="25">
        <f>H9-J9</f>
        <v>0</v>
      </c>
      <c r="L9" s="25">
        <f>H9</f>
        <v>228334</v>
      </c>
      <c r="M9" s="20" t="s">
        <v>26</v>
      </c>
      <c r="N9" s="25">
        <f aca="true" t="shared" si="0" ref="N9:O11">J9</f>
        <v>228334</v>
      </c>
      <c r="O9" s="25">
        <f t="shared" si="0"/>
        <v>0</v>
      </c>
      <c r="P9" s="26">
        <v>0</v>
      </c>
      <c r="Q9" s="12"/>
    </row>
    <row r="10" spans="1:17" ht="12.75">
      <c r="A10" s="19" t="s">
        <v>23</v>
      </c>
      <c r="B10" s="23">
        <v>3</v>
      </c>
      <c r="C10" s="24" t="s">
        <v>27</v>
      </c>
      <c r="D10" s="24"/>
      <c r="E10" s="19"/>
      <c r="F10" s="24">
        <v>6</v>
      </c>
      <c r="G10" s="27" t="s">
        <v>28</v>
      </c>
      <c r="H10" s="25">
        <v>41640</v>
      </c>
      <c r="I10" s="20" t="s">
        <v>26</v>
      </c>
      <c r="J10" s="25">
        <f>H10</f>
        <v>41640</v>
      </c>
      <c r="K10" s="25">
        <f>H10-J10</f>
        <v>0</v>
      </c>
      <c r="L10" s="25">
        <f>H10</f>
        <v>41640</v>
      </c>
      <c r="M10" s="20" t="s">
        <v>26</v>
      </c>
      <c r="N10" s="25">
        <f t="shared" si="0"/>
        <v>41640</v>
      </c>
      <c r="O10" s="25">
        <f t="shared" si="0"/>
        <v>0</v>
      </c>
      <c r="P10" s="26">
        <v>0</v>
      </c>
      <c r="Q10" s="12"/>
    </row>
    <row r="11" spans="1:17" ht="12.75">
      <c r="A11" s="74" t="s">
        <v>29</v>
      </c>
      <c r="B11" s="74"/>
      <c r="C11" s="74"/>
      <c r="D11" s="74"/>
      <c r="E11" s="74"/>
      <c r="F11" s="74"/>
      <c r="G11" s="74"/>
      <c r="H11" s="60">
        <f>SUM(H9:H10)</f>
        <v>269974</v>
      </c>
      <c r="I11" s="30" t="s">
        <v>30</v>
      </c>
      <c r="J11" s="29">
        <f>SUM(J9:J10)</f>
        <v>269974</v>
      </c>
      <c r="K11" s="25">
        <f>H11-J11</f>
        <v>0</v>
      </c>
      <c r="L11" s="25">
        <f>H11</f>
        <v>269974</v>
      </c>
      <c r="M11" s="30" t="s">
        <v>30</v>
      </c>
      <c r="N11" s="25">
        <f t="shared" si="0"/>
        <v>269974</v>
      </c>
      <c r="O11" s="25">
        <f t="shared" si="0"/>
        <v>0</v>
      </c>
      <c r="P11" s="26">
        <v>0</v>
      </c>
      <c r="Q11" s="12"/>
    </row>
    <row r="12" spans="1:17" ht="12.75">
      <c r="A12" s="28"/>
      <c r="B12" s="31"/>
      <c r="C12" s="32"/>
      <c r="D12" s="32"/>
      <c r="E12" s="28"/>
      <c r="F12" s="32"/>
      <c r="G12" s="28"/>
      <c r="H12" s="29"/>
      <c r="I12" s="30"/>
      <c r="J12" s="29"/>
      <c r="K12" s="25"/>
      <c r="L12" s="25"/>
      <c r="M12" s="30"/>
      <c r="N12" s="25"/>
      <c r="O12" s="25"/>
      <c r="P12" s="26"/>
      <c r="Q12" s="12"/>
    </row>
    <row r="13" spans="1:17" ht="12.75">
      <c r="A13" s="73" t="s">
        <v>31</v>
      </c>
      <c r="B13" s="73"/>
      <c r="C13" s="73"/>
      <c r="D13" s="73"/>
      <c r="E13" s="73"/>
      <c r="F13" s="73"/>
      <c r="G13" s="73"/>
      <c r="H13" s="19"/>
      <c r="I13" s="20"/>
      <c r="J13" s="19"/>
      <c r="K13" s="25"/>
      <c r="L13" s="25"/>
      <c r="M13" s="20"/>
      <c r="N13" s="25"/>
      <c r="O13" s="25"/>
      <c r="P13" s="33"/>
      <c r="Q13" s="19"/>
    </row>
    <row r="14" spans="1:17" ht="12.75">
      <c r="A14" s="19" t="s">
        <v>32</v>
      </c>
      <c r="B14" s="23">
        <v>2</v>
      </c>
      <c r="C14" s="24" t="s">
        <v>24</v>
      </c>
      <c r="D14" s="24"/>
      <c r="E14" s="19"/>
      <c r="F14" s="24">
        <v>1</v>
      </c>
      <c r="G14" s="19" t="s">
        <v>33</v>
      </c>
      <c r="H14" s="25">
        <v>126751</v>
      </c>
      <c r="I14" s="20" t="s">
        <v>34</v>
      </c>
      <c r="J14" s="25">
        <v>63008</v>
      </c>
      <c r="K14" s="25">
        <f>H14-J14</f>
        <v>63743</v>
      </c>
      <c r="L14" s="25">
        <f>H14</f>
        <v>126751</v>
      </c>
      <c r="M14" s="20" t="s">
        <v>34</v>
      </c>
      <c r="N14" s="25">
        <f>J14</f>
        <v>63008</v>
      </c>
      <c r="O14" s="25">
        <f>K14</f>
        <v>63743</v>
      </c>
      <c r="P14" s="26">
        <v>0</v>
      </c>
      <c r="Q14" s="12"/>
    </row>
    <row r="15" spans="1:17" ht="12.75">
      <c r="A15" s="74" t="s">
        <v>35</v>
      </c>
      <c r="B15" s="74"/>
      <c r="C15" s="74"/>
      <c r="D15" s="74"/>
      <c r="E15" s="74"/>
      <c r="F15" s="74"/>
      <c r="G15" s="74"/>
      <c r="H15" s="60">
        <f>SUM(H14:H14)</f>
        <v>126751</v>
      </c>
      <c r="I15" s="30"/>
      <c r="J15" s="29">
        <f>J14</f>
        <v>63008</v>
      </c>
      <c r="K15" s="25">
        <f>H15-J15</f>
        <v>63743</v>
      </c>
      <c r="L15" s="25">
        <f>H15</f>
        <v>126751</v>
      </c>
      <c r="M15" s="30"/>
      <c r="N15" s="25">
        <f>J15</f>
        <v>63008</v>
      </c>
      <c r="O15" s="25">
        <f>K15</f>
        <v>63743</v>
      </c>
      <c r="P15" s="26">
        <v>0</v>
      </c>
      <c r="Q15" s="12"/>
    </row>
    <row r="16" spans="1:17" ht="12.75">
      <c r="A16" s="28"/>
      <c r="B16" s="31"/>
      <c r="C16" s="32"/>
      <c r="D16" s="32"/>
      <c r="E16" s="28"/>
      <c r="F16" s="32"/>
      <c r="G16" s="28"/>
      <c r="H16" s="29"/>
      <c r="I16" s="30"/>
      <c r="J16" s="29"/>
      <c r="K16" s="25"/>
      <c r="L16" s="25"/>
      <c r="M16" s="30"/>
      <c r="N16" s="25"/>
      <c r="O16" s="25"/>
      <c r="P16" s="26"/>
      <c r="Q16" s="12"/>
    </row>
    <row r="17" spans="1:17" ht="12.75">
      <c r="A17" s="73" t="s">
        <v>36</v>
      </c>
      <c r="B17" s="73"/>
      <c r="C17" s="73"/>
      <c r="D17" s="73"/>
      <c r="E17" s="73"/>
      <c r="F17" s="73"/>
      <c r="G17" s="73"/>
      <c r="H17" s="19"/>
      <c r="I17" s="20"/>
      <c r="J17" s="19"/>
      <c r="K17" s="25"/>
      <c r="L17" s="25"/>
      <c r="M17" s="20"/>
      <c r="N17" s="25"/>
      <c r="O17" s="25"/>
      <c r="P17" s="33"/>
      <c r="Q17" s="19"/>
    </row>
    <row r="18" spans="1:17" ht="12.75">
      <c r="A18" s="19" t="s">
        <v>37</v>
      </c>
      <c r="B18" s="23">
        <v>2</v>
      </c>
      <c r="C18" s="24" t="s">
        <v>38</v>
      </c>
      <c r="D18" s="24"/>
      <c r="E18" s="19"/>
      <c r="F18" s="24"/>
      <c r="G18" s="19" t="s">
        <v>39</v>
      </c>
      <c r="H18" s="25">
        <v>1519250</v>
      </c>
      <c r="I18" s="20"/>
      <c r="J18" s="25"/>
      <c r="K18" s="25">
        <f>H18-J18</f>
        <v>1519250</v>
      </c>
      <c r="L18" s="25">
        <f>H18</f>
        <v>1519250</v>
      </c>
      <c r="M18" s="20"/>
      <c r="N18" s="25">
        <f>J18</f>
        <v>0</v>
      </c>
      <c r="O18" s="25">
        <f>K18</f>
        <v>1519250</v>
      </c>
      <c r="P18" s="26">
        <v>0</v>
      </c>
      <c r="Q18" s="12"/>
    </row>
    <row r="19" spans="1:17" ht="12.75">
      <c r="A19" s="74" t="s">
        <v>40</v>
      </c>
      <c r="B19" s="74"/>
      <c r="C19" s="74"/>
      <c r="D19" s="74"/>
      <c r="E19" s="74"/>
      <c r="F19" s="74"/>
      <c r="G19" s="74"/>
      <c r="H19" s="60">
        <f>SUM(H18:H18)</f>
        <v>1519250</v>
      </c>
      <c r="I19" s="30"/>
      <c r="J19" s="29"/>
      <c r="K19" s="25">
        <f>H19-J19</f>
        <v>1519250</v>
      </c>
      <c r="L19" s="25">
        <f>SUM(L18:L18)</f>
        <v>1519250</v>
      </c>
      <c r="M19" s="30"/>
      <c r="N19" s="25">
        <f>J19</f>
        <v>0</v>
      </c>
      <c r="O19" s="25">
        <f>K19</f>
        <v>1519250</v>
      </c>
      <c r="P19" s="26">
        <v>0</v>
      </c>
      <c r="Q19" s="12"/>
    </row>
    <row r="20" spans="1:17" ht="12.75">
      <c r="A20" s="28"/>
      <c r="B20" s="31"/>
      <c r="C20" s="32"/>
      <c r="D20" s="32"/>
      <c r="E20" s="28"/>
      <c r="F20" s="32"/>
      <c r="G20" s="28"/>
      <c r="H20" s="29"/>
      <c r="I20" s="30"/>
      <c r="J20" s="29"/>
      <c r="K20" s="25"/>
      <c r="L20" s="25"/>
      <c r="M20" s="30"/>
      <c r="N20" s="25"/>
      <c r="O20" s="25"/>
      <c r="P20" s="26"/>
      <c r="Q20" s="12"/>
    </row>
    <row r="21" spans="1:17" ht="12.75">
      <c r="A21" s="73" t="s">
        <v>41</v>
      </c>
      <c r="B21" s="73"/>
      <c r="C21" s="73"/>
      <c r="D21" s="73"/>
      <c r="E21" s="73"/>
      <c r="F21" s="73"/>
      <c r="G21" s="73"/>
      <c r="H21" s="19"/>
      <c r="I21" s="20"/>
      <c r="J21" s="19"/>
      <c r="K21" s="25"/>
      <c r="L21" s="25"/>
      <c r="M21" s="20"/>
      <c r="N21" s="25"/>
      <c r="O21" s="25"/>
      <c r="P21" s="35"/>
      <c r="Q21" s="19"/>
    </row>
    <row r="22" spans="1:17" ht="12.75">
      <c r="A22" s="19" t="s">
        <v>42</v>
      </c>
      <c r="B22" s="23">
        <v>1</v>
      </c>
      <c r="C22" s="24" t="s">
        <v>57</v>
      </c>
      <c r="D22" s="24"/>
      <c r="E22" s="19"/>
      <c r="F22" s="24"/>
      <c r="G22" s="36" t="s">
        <v>44</v>
      </c>
      <c r="H22" s="37">
        <v>7228484</v>
      </c>
      <c r="I22" s="38" t="s">
        <v>45</v>
      </c>
      <c r="J22" s="39" t="s">
        <v>45</v>
      </c>
      <c r="K22" s="25">
        <f aca="true" t="shared" si="1" ref="K22:K28">H22</f>
        <v>7228484</v>
      </c>
      <c r="L22" s="25">
        <f aca="true" t="shared" si="2" ref="L22:L28">H22</f>
        <v>7228484</v>
      </c>
      <c r="M22" s="38"/>
      <c r="N22" s="25" t="str">
        <f>J22</f>
        <v>x</v>
      </c>
      <c r="O22" s="25">
        <f>K22</f>
        <v>7228484</v>
      </c>
      <c r="P22" s="40">
        <v>0</v>
      </c>
      <c r="Q22" s="12"/>
    </row>
    <row r="23" spans="1:17" ht="12.75">
      <c r="A23" s="19" t="s">
        <v>42</v>
      </c>
      <c r="B23" s="23">
        <v>1</v>
      </c>
      <c r="C23" s="24" t="s">
        <v>57</v>
      </c>
      <c r="D23" s="24"/>
      <c r="E23" s="19"/>
      <c r="F23" s="24">
        <v>310</v>
      </c>
      <c r="G23" s="36" t="s">
        <v>291</v>
      </c>
      <c r="H23" s="37">
        <v>613</v>
      </c>
      <c r="I23" s="38" t="s">
        <v>45</v>
      </c>
      <c r="J23" s="39" t="s">
        <v>45</v>
      </c>
      <c r="K23" s="25">
        <f t="shared" si="1"/>
        <v>613</v>
      </c>
      <c r="L23" s="25">
        <f t="shared" si="2"/>
        <v>613</v>
      </c>
      <c r="M23" s="38"/>
      <c r="N23" s="25" t="s">
        <v>45</v>
      </c>
      <c r="O23" s="25">
        <f aca="true" t="shared" si="3" ref="O23:O29">K23</f>
        <v>613</v>
      </c>
      <c r="P23" s="40">
        <v>0</v>
      </c>
      <c r="Q23" s="12"/>
    </row>
    <row r="24" spans="1:17" ht="12.75">
      <c r="A24" s="19" t="s">
        <v>46</v>
      </c>
      <c r="B24" s="23">
        <v>1</v>
      </c>
      <c r="C24" s="24" t="s">
        <v>57</v>
      </c>
      <c r="D24" s="24"/>
      <c r="E24" s="19"/>
      <c r="F24" s="24"/>
      <c r="G24" s="36" t="s">
        <v>47</v>
      </c>
      <c r="H24" s="37">
        <v>5271036</v>
      </c>
      <c r="I24" s="38" t="s">
        <v>45</v>
      </c>
      <c r="J24" s="39" t="s">
        <v>45</v>
      </c>
      <c r="K24" s="25">
        <f t="shared" si="1"/>
        <v>5271036</v>
      </c>
      <c r="L24" s="25">
        <f t="shared" si="2"/>
        <v>5271036</v>
      </c>
      <c r="M24" s="38"/>
      <c r="N24" s="25" t="str">
        <f aca="true" t="shared" si="4" ref="N24:N29">J24</f>
        <v>x</v>
      </c>
      <c r="O24" s="25">
        <f t="shared" si="3"/>
        <v>5271036</v>
      </c>
      <c r="P24" s="40">
        <v>0</v>
      </c>
      <c r="Q24" s="12"/>
    </row>
    <row r="25" spans="1:17" ht="12.75">
      <c r="A25" s="19" t="s">
        <v>46</v>
      </c>
      <c r="B25" s="23">
        <v>1</v>
      </c>
      <c r="C25" s="24" t="s">
        <v>57</v>
      </c>
      <c r="D25" s="24"/>
      <c r="E25" s="19"/>
      <c r="F25" s="24">
        <v>310</v>
      </c>
      <c r="G25" s="36" t="s">
        <v>48</v>
      </c>
      <c r="H25" s="37">
        <v>38087</v>
      </c>
      <c r="I25" s="38" t="s">
        <v>45</v>
      </c>
      <c r="J25" s="39" t="s">
        <v>45</v>
      </c>
      <c r="K25" s="25">
        <f t="shared" si="1"/>
        <v>38087</v>
      </c>
      <c r="L25" s="25">
        <f t="shared" si="2"/>
        <v>38087</v>
      </c>
      <c r="M25" s="38"/>
      <c r="N25" s="25" t="str">
        <f t="shared" si="4"/>
        <v>x</v>
      </c>
      <c r="O25" s="25">
        <f t="shared" si="3"/>
        <v>38087</v>
      </c>
      <c r="P25" s="40">
        <v>0</v>
      </c>
      <c r="Q25" s="12"/>
    </row>
    <row r="26" spans="1:17" ht="12.75">
      <c r="A26" s="19" t="s">
        <v>49</v>
      </c>
      <c r="B26" s="23">
        <v>1</v>
      </c>
      <c r="C26" s="24" t="s">
        <v>57</v>
      </c>
      <c r="D26" s="24"/>
      <c r="E26" s="19"/>
      <c r="F26" s="24"/>
      <c r="G26" s="36" t="s">
        <v>50</v>
      </c>
      <c r="H26" s="37">
        <v>23533798</v>
      </c>
      <c r="I26" s="38" t="s">
        <v>45</v>
      </c>
      <c r="J26" s="39" t="s">
        <v>45</v>
      </c>
      <c r="K26" s="25">
        <f t="shared" si="1"/>
        <v>23533798</v>
      </c>
      <c r="L26" s="25">
        <f t="shared" si="2"/>
        <v>23533798</v>
      </c>
      <c r="M26" s="38"/>
      <c r="N26" s="25" t="str">
        <f t="shared" si="4"/>
        <v>x</v>
      </c>
      <c r="O26" s="25">
        <f t="shared" si="3"/>
        <v>23533798</v>
      </c>
      <c r="P26" s="40">
        <v>0</v>
      </c>
      <c r="Q26" s="12"/>
    </row>
    <row r="27" spans="1:17" ht="12.75">
      <c r="A27" s="19" t="s">
        <v>49</v>
      </c>
      <c r="B27" s="23">
        <v>1</v>
      </c>
      <c r="C27" s="24" t="s">
        <v>57</v>
      </c>
      <c r="D27" s="24"/>
      <c r="E27" s="19"/>
      <c r="F27" s="24">
        <v>310</v>
      </c>
      <c r="G27" s="36" t="s">
        <v>51</v>
      </c>
      <c r="H27" s="37">
        <v>247518</v>
      </c>
      <c r="I27" s="38" t="s">
        <v>45</v>
      </c>
      <c r="J27" s="39" t="s">
        <v>45</v>
      </c>
      <c r="K27" s="25">
        <f t="shared" si="1"/>
        <v>247518</v>
      </c>
      <c r="L27" s="25">
        <f t="shared" si="2"/>
        <v>247518</v>
      </c>
      <c r="M27" s="38"/>
      <c r="N27" s="25" t="str">
        <f t="shared" si="4"/>
        <v>x</v>
      </c>
      <c r="O27" s="25">
        <f t="shared" si="3"/>
        <v>247518</v>
      </c>
      <c r="P27" s="40">
        <v>0</v>
      </c>
      <c r="Q27" s="12"/>
    </row>
    <row r="28" spans="1:17" ht="12.75">
      <c r="A28" s="19" t="s">
        <v>52</v>
      </c>
      <c r="B28" s="23">
        <v>1</v>
      </c>
      <c r="C28" s="24" t="s">
        <v>57</v>
      </c>
      <c r="D28" s="24"/>
      <c r="E28" s="19"/>
      <c r="F28" s="24"/>
      <c r="G28" s="36" t="s">
        <v>53</v>
      </c>
      <c r="H28" s="37">
        <v>36645</v>
      </c>
      <c r="I28" s="38" t="s">
        <v>45</v>
      </c>
      <c r="J28" s="39" t="s">
        <v>45</v>
      </c>
      <c r="K28" s="25">
        <f t="shared" si="1"/>
        <v>36645</v>
      </c>
      <c r="L28" s="25">
        <f t="shared" si="2"/>
        <v>36645</v>
      </c>
      <c r="M28" s="38"/>
      <c r="N28" s="25" t="str">
        <f t="shared" si="4"/>
        <v>x</v>
      </c>
      <c r="O28" s="25">
        <f t="shared" si="3"/>
        <v>36645</v>
      </c>
      <c r="P28" s="40">
        <v>0</v>
      </c>
      <c r="Q28" s="12"/>
    </row>
    <row r="29" spans="1:17" ht="12.75">
      <c r="A29" s="74" t="s">
        <v>54</v>
      </c>
      <c r="B29" s="74"/>
      <c r="C29" s="74"/>
      <c r="D29" s="74"/>
      <c r="E29" s="74"/>
      <c r="F29" s="74"/>
      <c r="G29" s="74"/>
      <c r="H29" s="60">
        <f>SUM(H22:H28)</f>
        <v>36356181</v>
      </c>
      <c r="I29" s="38" t="s">
        <v>45</v>
      </c>
      <c r="J29" s="39" t="s">
        <v>45</v>
      </c>
      <c r="K29" s="25">
        <f>SUM(K22:K28)</f>
        <v>36356181</v>
      </c>
      <c r="L29" s="25">
        <f>SUM(L22:L28)</f>
        <v>36356181</v>
      </c>
      <c r="M29" s="38"/>
      <c r="N29" s="25" t="str">
        <f t="shared" si="4"/>
        <v>x</v>
      </c>
      <c r="O29" s="25">
        <f t="shared" si="3"/>
        <v>36356181</v>
      </c>
      <c r="P29" s="41">
        <v>0</v>
      </c>
      <c r="Q29" s="28"/>
    </row>
    <row r="30" spans="1:17" ht="12.75">
      <c r="A30" s="28"/>
      <c r="B30" s="31"/>
      <c r="C30" s="32"/>
      <c r="D30" s="32"/>
      <c r="E30" s="28"/>
      <c r="F30" s="32"/>
      <c r="G30" s="28"/>
      <c r="H30" s="29"/>
      <c r="I30" s="30"/>
      <c r="J30" s="29"/>
      <c r="K30" s="25"/>
      <c r="L30" s="25"/>
      <c r="M30" s="30"/>
      <c r="N30" s="25"/>
      <c r="O30" s="25"/>
      <c r="P30" s="26"/>
      <c r="Q30" s="12"/>
    </row>
    <row r="31" spans="1:17" ht="12.75">
      <c r="A31" s="73" t="s">
        <v>55</v>
      </c>
      <c r="B31" s="73"/>
      <c r="C31" s="73"/>
      <c r="D31" s="73"/>
      <c r="E31" s="73"/>
      <c r="F31" s="73"/>
      <c r="G31" s="73"/>
      <c r="H31" s="19"/>
      <c r="I31" s="20"/>
      <c r="J31" s="19"/>
      <c r="K31" s="25"/>
      <c r="L31" s="25"/>
      <c r="M31" s="20"/>
      <c r="N31" s="25"/>
      <c r="O31" s="25"/>
      <c r="P31" s="26"/>
      <c r="Q31" s="12"/>
    </row>
    <row r="32" spans="1:17" ht="12.75">
      <c r="A32" s="19" t="s">
        <v>56</v>
      </c>
      <c r="B32" s="23">
        <v>1</v>
      </c>
      <c r="C32" s="24" t="s">
        <v>177</v>
      </c>
      <c r="D32" s="24"/>
      <c r="E32" s="19"/>
      <c r="F32" s="24">
        <v>1</v>
      </c>
      <c r="G32" s="36" t="s">
        <v>58</v>
      </c>
      <c r="H32" s="37">
        <v>43000</v>
      </c>
      <c r="I32" s="38" t="s">
        <v>45</v>
      </c>
      <c r="J32" s="39" t="s">
        <v>45</v>
      </c>
      <c r="K32" s="25">
        <f>H32</f>
        <v>43000</v>
      </c>
      <c r="L32" s="25">
        <f>H32</f>
        <v>43000</v>
      </c>
      <c r="M32" s="38"/>
      <c r="N32" s="25" t="str">
        <f aca="true" t="shared" si="5" ref="N32:O34">J32</f>
        <v>x</v>
      </c>
      <c r="O32" s="25">
        <f t="shared" si="5"/>
        <v>43000</v>
      </c>
      <c r="P32" s="26">
        <v>0</v>
      </c>
      <c r="Q32" s="12"/>
    </row>
    <row r="33" spans="1:17" ht="12.75">
      <c r="A33" s="19" t="s">
        <v>56</v>
      </c>
      <c r="B33" s="23">
        <v>3</v>
      </c>
      <c r="C33" s="24" t="s">
        <v>292</v>
      </c>
      <c r="D33" s="24"/>
      <c r="E33" s="19"/>
      <c r="F33" s="24">
        <v>7</v>
      </c>
      <c r="G33" s="36" t="s">
        <v>60</v>
      </c>
      <c r="H33" s="37">
        <v>219550</v>
      </c>
      <c r="I33" s="38" t="s">
        <v>45</v>
      </c>
      <c r="J33" s="39" t="s">
        <v>45</v>
      </c>
      <c r="K33" s="25">
        <f>H33</f>
        <v>219550</v>
      </c>
      <c r="L33" s="25">
        <f>H33</f>
        <v>219550</v>
      </c>
      <c r="M33" s="38"/>
      <c r="N33" s="25" t="str">
        <f t="shared" si="5"/>
        <v>x</v>
      </c>
      <c r="O33" s="25">
        <f t="shared" si="5"/>
        <v>219550</v>
      </c>
      <c r="P33" s="26">
        <v>0</v>
      </c>
      <c r="Q33" s="12"/>
    </row>
    <row r="34" spans="1:17" ht="12.75">
      <c r="A34" s="74" t="s">
        <v>61</v>
      </c>
      <c r="B34" s="74"/>
      <c r="C34" s="74"/>
      <c r="D34" s="74"/>
      <c r="E34" s="74"/>
      <c r="F34" s="74"/>
      <c r="G34" s="74"/>
      <c r="H34" s="60">
        <f>SUM(H32:H33)</f>
        <v>262550</v>
      </c>
      <c r="I34" s="38" t="s">
        <v>45</v>
      </c>
      <c r="J34" s="39" t="s">
        <v>45</v>
      </c>
      <c r="K34" s="25">
        <f>SUM(K32:K33)</f>
        <v>262550</v>
      </c>
      <c r="L34" s="25">
        <f>SUM(L32:L33)</f>
        <v>262550</v>
      </c>
      <c r="M34" s="38"/>
      <c r="N34" s="25" t="str">
        <f t="shared" si="5"/>
        <v>x</v>
      </c>
      <c r="O34" s="25">
        <f t="shared" si="5"/>
        <v>262550</v>
      </c>
      <c r="P34" s="26">
        <v>0</v>
      </c>
      <c r="Q34" s="12"/>
    </row>
    <row r="35" spans="1:17" ht="12.75">
      <c r="A35" s="28"/>
      <c r="B35" s="31"/>
      <c r="C35" s="32"/>
      <c r="D35" s="32"/>
      <c r="E35" s="28"/>
      <c r="F35" s="32"/>
      <c r="G35" s="28"/>
      <c r="H35" s="29"/>
      <c r="I35" s="30"/>
      <c r="J35" s="29"/>
      <c r="K35" s="25"/>
      <c r="L35" s="25"/>
      <c r="M35" s="30"/>
      <c r="N35" s="25"/>
      <c r="O35" s="25"/>
      <c r="P35" s="26"/>
      <c r="Q35" s="12"/>
    </row>
    <row r="36" spans="1:17" ht="12.75">
      <c r="A36" s="73" t="s">
        <v>62</v>
      </c>
      <c r="B36" s="73"/>
      <c r="C36" s="73"/>
      <c r="D36" s="73"/>
      <c r="E36" s="73"/>
      <c r="F36" s="73"/>
      <c r="G36" s="73"/>
      <c r="H36" s="19"/>
      <c r="I36" s="20"/>
      <c r="J36" s="19"/>
      <c r="K36" s="25"/>
      <c r="L36" s="25"/>
      <c r="M36" s="20"/>
      <c r="N36" s="25"/>
      <c r="O36" s="25"/>
      <c r="P36" s="33"/>
      <c r="Q36" s="19"/>
    </row>
    <row r="37" spans="1:17" ht="12.75">
      <c r="A37" s="19" t="s">
        <v>63</v>
      </c>
      <c r="B37" s="23">
        <v>1</v>
      </c>
      <c r="C37" s="24" t="s">
        <v>64</v>
      </c>
      <c r="D37" s="24"/>
      <c r="E37" s="42"/>
      <c r="F37" s="24">
        <v>1</v>
      </c>
      <c r="G37" s="19" t="s">
        <v>65</v>
      </c>
      <c r="H37" s="25">
        <v>21906574</v>
      </c>
      <c r="I37" s="20" t="s">
        <v>66</v>
      </c>
      <c r="J37" s="25">
        <v>2042541</v>
      </c>
      <c r="K37" s="25">
        <f aca="true" t="shared" si="6" ref="K37:K60">H37-J37</f>
        <v>19864033</v>
      </c>
      <c r="L37" s="25">
        <f aca="true" t="shared" si="7" ref="L37:L59">H37</f>
        <v>21906574</v>
      </c>
      <c r="M37" s="20" t="s">
        <v>66</v>
      </c>
      <c r="N37" s="25">
        <f aca="true" t="shared" si="8" ref="N37:N60">J37</f>
        <v>2042541</v>
      </c>
      <c r="O37" s="25">
        <f aca="true" t="shared" si="9" ref="O37:O60">K37</f>
        <v>19864033</v>
      </c>
      <c r="P37" s="43">
        <v>0</v>
      </c>
      <c r="Q37" s="12"/>
    </row>
    <row r="38" spans="1:17" ht="12.75">
      <c r="A38" s="19" t="s">
        <v>67</v>
      </c>
      <c r="B38" s="23">
        <v>1</v>
      </c>
      <c r="C38" s="24" t="s">
        <v>64</v>
      </c>
      <c r="D38" s="24"/>
      <c r="E38" s="42"/>
      <c r="F38" s="24">
        <v>1</v>
      </c>
      <c r="G38" s="19" t="s">
        <v>68</v>
      </c>
      <c r="H38" s="25">
        <v>78009746</v>
      </c>
      <c r="I38" s="20" t="s">
        <v>69</v>
      </c>
      <c r="J38" s="25">
        <v>10162959</v>
      </c>
      <c r="K38" s="25">
        <f t="shared" si="6"/>
        <v>67846787</v>
      </c>
      <c r="L38" s="25">
        <f t="shared" si="7"/>
        <v>78009746</v>
      </c>
      <c r="M38" s="20" t="s">
        <v>69</v>
      </c>
      <c r="N38" s="25">
        <f t="shared" si="8"/>
        <v>10162959</v>
      </c>
      <c r="O38" s="25">
        <f t="shared" si="9"/>
        <v>67846787</v>
      </c>
      <c r="P38" s="43">
        <v>0</v>
      </c>
      <c r="Q38" s="18"/>
    </row>
    <row r="39" spans="1:17" ht="12.75">
      <c r="A39" s="19" t="s">
        <v>70</v>
      </c>
      <c r="B39" s="23">
        <v>7</v>
      </c>
      <c r="C39" s="24" t="s">
        <v>293</v>
      </c>
      <c r="D39" s="24"/>
      <c r="E39" s="42"/>
      <c r="F39" s="24">
        <v>11</v>
      </c>
      <c r="G39" s="19" t="s">
        <v>71</v>
      </c>
      <c r="H39" s="25">
        <v>2419268</v>
      </c>
      <c r="I39" s="20" t="s">
        <v>72</v>
      </c>
      <c r="J39" s="25">
        <v>421007</v>
      </c>
      <c r="K39" s="25">
        <f t="shared" si="6"/>
        <v>1998261</v>
      </c>
      <c r="L39" s="25">
        <f t="shared" si="7"/>
        <v>2419268</v>
      </c>
      <c r="M39" s="20" t="s">
        <v>72</v>
      </c>
      <c r="N39" s="25">
        <f t="shared" si="8"/>
        <v>421007</v>
      </c>
      <c r="O39" s="25">
        <f t="shared" si="9"/>
        <v>1998261</v>
      </c>
      <c r="P39" s="43">
        <v>0</v>
      </c>
      <c r="Q39" s="18" t="s">
        <v>294</v>
      </c>
    </row>
    <row r="40" spans="1:17" ht="12.75">
      <c r="A40" s="19" t="s">
        <v>73</v>
      </c>
      <c r="B40" s="23">
        <v>1</v>
      </c>
      <c r="C40" s="24" t="s">
        <v>64</v>
      </c>
      <c r="D40" s="24"/>
      <c r="E40" s="42"/>
      <c r="F40" s="24">
        <v>1</v>
      </c>
      <c r="G40" s="19" t="s">
        <v>74</v>
      </c>
      <c r="H40" s="25">
        <v>88265634</v>
      </c>
      <c r="I40" s="20" t="s">
        <v>75</v>
      </c>
      <c r="J40" s="25">
        <v>15036397</v>
      </c>
      <c r="K40" s="25">
        <f t="shared" si="6"/>
        <v>73229237</v>
      </c>
      <c r="L40" s="25">
        <f t="shared" si="7"/>
        <v>88265634</v>
      </c>
      <c r="M40" s="20" t="s">
        <v>75</v>
      </c>
      <c r="N40" s="25">
        <f t="shared" si="8"/>
        <v>15036397</v>
      </c>
      <c r="O40" s="25">
        <f t="shared" si="9"/>
        <v>73229237</v>
      </c>
      <c r="P40" s="43">
        <v>0</v>
      </c>
      <c r="Q40" s="18"/>
    </row>
    <row r="41" spans="1:17" ht="12.75">
      <c r="A41" s="19" t="s">
        <v>76</v>
      </c>
      <c r="B41" s="23">
        <v>7</v>
      </c>
      <c r="C41" s="24" t="s">
        <v>293</v>
      </c>
      <c r="D41" s="24"/>
      <c r="E41" s="42"/>
      <c r="F41" s="24">
        <v>11</v>
      </c>
      <c r="G41" s="19" t="s">
        <v>77</v>
      </c>
      <c r="H41" s="25">
        <v>382120</v>
      </c>
      <c r="I41" s="20" t="s">
        <v>78</v>
      </c>
      <c r="J41" s="25">
        <v>175799</v>
      </c>
      <c r="K41" s="25">
        <f t="shared" si="6"/>
        <v>206321</v>
      </c>
      <c r="L41" s="25">
        <f t="shared" si="7"/>
        <v>382120</v>
      </c>
      <c r="M41" s="20" t="s">
        <v>78</v>
      </c>
      <c r="N41" s="25">
        <f t="shared" si="8"/>
        <v>175799</v>
      </c>
      <c r="O41" s="25">
        <f t="shared" si="9"/>
        <v>206321</v>
      </c>
      <c r="P41" s="43">
        <v>0</v>
      </c>
      <c r="Q41" s="18" t="s">
        <v>294</v>
      </c>
    </row>
    <row r="42" spans="1:17" ht="12.75">
      <c r="A42" s="19" t="s">
        <v>76</v>
      </c>
      <c r="B42" s="23">
        <v>8</v>
      </c>
      <c r="C42" s="24" t="s">
        <v>295</v>
      </c>
      <c r="D42" s="24"/>
      <c r="E42" s="42"/>
      <c r="F42" s="24">
        <v>12</v>
      </c>
      <c r="G42" s="19" t="s">
        <v>79</v>
      </c>
      <c r="H42" s="25">
        <v>811565</v>
      </c>
      <c r="I42" s="20" t="s">
        <v>80</v>
      </c>
      <c r="J42" s="25">
        <v>449329.5</v>
      </c>
      <c r="K42" s="25">
        <f t="shared" si="6"/>
        <v>362235.5</v>
      </c>
      <c r="L42" s="25">
        <f t="shared" si="7"/>
        <v>811565</v>
      </c>
      <c r="M42" s="20" t="s">
        <v>80</v>
      </c>
      <c r="N42" s="25">
        <f t="shared" si="8"/>
        <v>449329.5</v>
      </c>
      <c r="O42" s="25">
        <f t="shared" si="9"/>
        <v>362235.5</v>
      </c>
      <c r="P42" s="43">
        <v>0</v>
      </c>
      <c r="Q42" s="18" t="s">
        <v>294</v>
      </c>
    </row>
    <row r="43" spans="1:17" ht="12.75">
      <c r="A43" s="19" t="s">
        <v>76</v>
      </c>
      <c r="B43" s="23">
        <v>9</v>
      </c>
      <c r="C43" s="24" t="s">
        <v>296</v>
      </c>
      <c r="D43" s="24"/>
      <c r="E43" s="42"/>
      <c r="F43" s="24">
        <v>13</v>
      </c>
      <c r="G43" s="19" t="s">
        <v>81</v>
      </c>
      <c r="H43" s="25">
        <v>44295</v>
      </c>
      <c r="I43" s="20" t="s">
        <v>82</v>
      </c>
      <c r="J43" s="25">
        <v>32592</v>
      </c>
      <c r="K43" s="25">
        <f t="shared" si="6"/>
        <v>11703</v>
      </c>
      <c r="L43" s="25">
        <f t="shared" si="7"/>
        <v>44295</v>
      </c>
      <c r="M43" s="20" t="s">
        <v>82</v>
      </c>
      <c r="N43" s="25">
        <f t="shared" si="8"/>
        <v>32592</v>
      </c>
      <c r="O43" s="25">
        <f t="shared" si="9"/>
        <v>11703</v>
      </c>
      <c r="P43" s="43">
        <v>0</v>
      </c>
      <c r="Q43" s="18" t="s">
        <v>294</v>
      </c>
    </row>
    <row r="44" spans="1:17" ht="12.75">
      <c r="A44" s="19" t="s">
        <v>297</v>
      </c>
      <c r="B44" s="23">
        <v>1</v>
      </c>
      <c r="C44" s="24" t="s">
        <v>64</v>
      </c>
      <c r="D44" s="24"/>
      <c r="E44" s="42"/>
      <c r="F44" s="24">
        <v>1</v>
      </c>
      <c r="G44" s="19" t="s">
        <v>83</v>
      </c>
      <c r="H44" s="25">
        <v>2564368</v>
      </c>
      <c r="I44" s="20" t="s">
        <v>84</v>
      </c>
      <c r="J44" s="25">
        <v>958659</v>
      </c>
      <c r="K44" s="25">
        <f t="shared" si="6"/>
        <v>1605709</v>
      </c>
      <c r="L44" s="25">
        <f t="shared" si="7"/>
        <v>2564368</v>
      </c>
      <c r="M44" s="20" t="s">
        <v>84</v>
      </c>
      <c r="N44" s="25">
        <f t="shared" si="8"/>
        <v>958659</v>
      </c>
      <c r="O44" s="25">
        <f t="shared" si="9"/>
        <v>1605709</v>
      </c>
      <c r="P44" s="43">
        <v>0</v>
      </c>
      <c r="Q44" s="18"/>
    </row>
    <row r="45" spans="1:17" ht="12.75">
      <c r="A45" s="19" t="s">
        <v>85</v>
      </c>
      <c r="B45" s="23">
        <v>1</v>
      </c>
      <c r="C45" s="24" t="s">
        <v>64</v>
      </c>
      <c r="D45" s="24"/>
      <c r="E45" s="42"/>
      <c r="F45" s="24">
        <v>1</v>
      </c>
      <c r="G45" s="19" t="s">
        <v>86</v>
      </c>
      <c r="H45" s="25">
        <v>1293678</v>
      </c>
      <c r="I45" s="20" t="s">
        <v>87</v>
      </c>
      <c r="J45" s="25">
        <v>135595.05</v>
      </c>
      <c r="K45" s="25">
        <f t="shared" si="6"/>
        <v>1158082.95</v>
      </c>
      <c r="L45" s="25">
        <f t="shared" si="7"/>
        <v>1293678</v>
      </c>
      <c r="M45" s="20" t="s">
        <v>87</v>
      </c>
      <c r="N45" s="25">
        <f t="shared" si="8"/>
        <v>135595.05</v>
      </c>
      <c r="O45" s="25">
        <f t="shared" si="9"/>
        <v>1158082.95</v>
      </c>
      <c r="P45" s="43">
        <v>0</v>
      </c>
      <c r="Q45" s="18"/>
    </row>
    <row r="46" spans="1:17" ht="12.75">
      <c r="A46" s="19" t="s">
        <v>85</v>
      </c>
      <c r="B46" s="23">
        <v>8</v>
      </c>
      <c r="C46" s="24" t="s">
        <v>295</v>
      </c>
      <c r="D46" s="24"/>
      <c r="E46" s="42"/>
      <c r="F46" s="24">
        <v>12</v>
      </c>
      <c r="G46" s="19" t="s">
        <v>88</v>
      </c>
      <c r="H46" s="25">
        <v>109962</v>
      </c>
      <c r="I46" s="20" t="s">
        <v>89</v>
      </c>
      <c r="J46" s="25">
        <v>104463.9</v>
      </c>
      <c r="K46" s="25">
        <f t="shared" si="6"/>
        <v>5498.100000000006</v>
      </c>
      <c r="L46" s="25">
        <f t="shared" si="7"/>
        <v>109962</v>
      </c>
      <c r="M46" s="20" t="s">
        <v>89</v>
      </c>
      <c r="N46" s="25">
        <f t="shared" si="8"/>
        <v>104463.9</v>
      </c>
      <c r="O46" s="25">
        <f t="shared" si="9"/>
        <v>5498.100000000006</v>
      </c>
      <c r="P46" s="43">
        <v>0</v>
      </c>
      <c r="Q46" s="18"/>
    </row>
    <row r="47" spans="1:17" ht="12.75">
      <c r="A47" s="19" t="s">
        <v>90</v>
      </c>
      <c r="B47" s="23">
        <v>1</v>
      </c>
      <c r="C47" s="24" t="s">
        <v>64</v>
      </c>
      <c r="D47" s="24"/>
      <c r="E47" s="42"/>
      <c r="F47" s="24">
        <v>1</v>
      </c>
      <c r="G47" s="19" t="s">
        <v>91</v>
      </c>
      <c r="H47" s="25">
        <v>12203113</v>
      </c>
      <c r="I47" s="20" t="s">
        <v>92</v>
      </c>
      <c r="J47" s="25">
        <v>4619534</v>
      </c>
      <c r="K47" s="25">
        <f t="shared" si="6"/>
        <v>7583579</v>
      </c>
      <c r="L47" s="25">
        <f t="shared" si="7"/>
        <v>12203113</v>
      </c>
      <c r="M47" s="20" t="s">
        <v>92</v>
      </c>
      <c r="N47" s="25">
        <f t="shared" si="8"/>
        <v>4619534</v>
      </c>
      <c r="O47" s="25">
        <f t="shared" si="9"/>
        <v>7583579</v>
      </c>
      <c r="P47" s="43">
        <v>0</v>
      </c>
      <c r="Q47" s="18"/>
    </row>
    <row r="48" spans="1:17" ht="12.75">
      <c r="A48" s="19" t="s">
        <v>90</v>
      </c>
      <c r="B48" s="23">
        <v>7</v>
      </c>
      <c r="C48" s="24" t="s">
        <v>293</v>
      </c>
      <c r="D48" s="24"/>
      <c r="E48" s="42"/>
      <c r="F48" s="24">
        <v>11</v>
      </c>
      <c r="G48" s="19" t="s">
        <v>93</v>
      </c>
      <c r="H48" s="25">
        <v>207749</v>
      </c>
      <c r="I48" s="20" t="s">
        <v>94</v>
      </c>
      <c r="J48" s="25">
        <v>169959.6</v>
      </c>
      <c r="K48" s="25">
        <f t="shared" si="6"/>
        <v>37789.399999999994</v>
      </c>
      <c r="L48" s="25">
        <f t="shared" si="7"/>
        <v>207749</v>
      </c>
      <c r="M48" s="20" t="s">
        <v>94</v>
      </c>
      <c r="N48" s="25">
        <f t="shared" si="8"/>
        <v>169959.6</v>
      </c>
      <c r="O48" s="25">
        <f t="shared" si="9"/>
        <v>37789.399999999994</v>
      </c>
      <c r="P48" s="43">
        <v>0</v>
      </c>
      <c r="Q48" s="18" t="s">
        <v>294</v>
      </c>
    </row>
    <row r="49" spans="1:17" ht="12.75">
      <c r="A49" s="19" t="s">
        <v>90</v>
      </c>
      <c r="B49" s="23">
        <v>8</v>
      </c>
      <c r="C49" s="24" t="s">
        <v>295</v>
      </c>
      <c r="D49" s="24"/>
      <c r="E49" s="42"/>
      <c r="F49" s="24">
        <v>12</v>
      </c>
      <c r="G49" s="19" t="s">
        <v>95</v>
      </c>
      <c r="H49" s="25">
        <v>38780</v>
      </c>
      <c r="I49" s="20" t="s">
        <v>96</v>
      </c>
      <c r="J49" s="25">
        <v>36841</v>
      </c>
      <c r="K49" s="25">
        <f t="shared" si="6"/>
        <v>1939</v>
      </c>
      <c r="L49" s="25">
        <f t="shared" si="7"/>
        <v>38780</v>
      </c>
      <c r="M49" s="20" t="s">
        <v>96</v>
      </c>
      <c r="N49" s="25">
        <f t="shared" si="8"/>
        <v>36841</v>
      </c>
      <c r="O49" s="25">
        <f t="shared" si="9"/>
        <v>1939</v>
      </c>
      <c r="P49" s="43">
        <v>0</v>
      </c>
      <c r="Q49" s="18"/>
    </row>
    <row r="50" spans="1:17" ht="12.75">
      <c r="A50" s="19" t="s">
        <v>90</v>
      </c>
      <c r="B50" s="23">
        <v>9</v>
      </c>
      <c r="C50" s="24" t="s">
        <v>296</v>
      </c>
      <c r="D50" s="24"/>
      <c r="E50" s="42"/>
      <c r="F50" s="24">
        <v>13</v>
      </c>
      <c r="G50" s="19" t="s">
        <v>97</v>
      </c>
      <c r="H50" s="25">
        <v>77324</v>
      </c>
      <c r="I50" s="20" t="s">
        <v>98</v>
      </c>
      <c r="J50" s="25">
        <v>73457.8</v>
      </c>
      <c r="K50" s="25">
        <f t="shared" si="6"/>
        <v>3866.199999999997</v>
      </c>
      <c r="L50" s="25">
        <f t="shared" si="7"/>
        <v>77324</v>
      </c>
      <c r="M50" s="20" t="s">
        <v>98</v>
      </c>
      <c r="N50" s="25">
        <f t="shared" si="8"/>
        <v>73457.8</v>
      </c>
      <c r="O50" s="25">
        <f t="shared" si="9"/>
        <v>3866.199999999997</v>
      </c>
      <c r="P50" s="43">
        <v>0</v>
      </c>
      <c r="Q50" s="18"/>
    </row>
    <row r="51" spans="1:17" ht="12.75">
      <c r="A51" s="19" t="s">
        <v>99</v>
      </c>
      <c r="B51" s="23">
        <v>1</v>
      </c>
      <c r="C51" s="24" t="s">
        <v>64</v>
      </c>
      <c r="D51" s="24"/>
      <c r="E51" s="42"/>
      <c r="F51" s="24">
        <v>1</v>
      </c>
      <c r="G51" s="19" t="s">
        <v>100</v>
      </c>
      <c r="H51" s="25">
        <v>69910669</v>
      </c>
      <c r="I51" s="20" t="s">
        <v>101</v>
      </c>
      <c r="J51" s="25">
        <v>14373524</v>
      </c>
      <c r="K51" s="25">
        <f t="shared" si="6"/>
        <v>55537145</v>
      </c>
      <c r="L51" s="25">
        <f t="shared" si="7"/>
        <v>69910669</v>
      </c>
      <c r="M51" s="20" t="s">
        <v>101</v>
      </c>
      <c r="N51" s="25">
        <f t="shared" si="8"/>
        <v>14373524</v>
      </c>
      <c r="O51" s="25">
        <f t="shared" si="9"/>
        <v>55537145</v>
      </c>
      <c r="P51" s="43">
        <v>0</v>
      </c>
      <c r="Q51" s="18"/>
    </row>
    <row r="52" spans="1:17" ht="12.75">
      <c r="A52" s="19" t="s">
        <v>99</v>
      </c>
      <c r="B52" s="23">
        <v>7</v>
      </c>
      <c r="C52" s="24" t="s">
        <v>293</v>
      </c>
      <c r="D52" s="24"/>
      <c r="E52" s="42"/>
      <c r="F52" s="24">
        <v>11</v>
      </c>
      <c r="G52" s="19" t="s">
        <v>102</v>
      </c>
      <c r="H52" s="25">
        <v>11116</v>
      </c>
      <c r="I52" s="20" t="s">
        <v>103</v>
      </c>
      <c r="J52" s="25">
        <v>4242</v>
      </c>
      <c r="K52" s="25">
        <f t="shared" si="6"/>
        <v>6874</v>
      </c>
      <c r="L52" s="25">
        <f t="shared" si="7"/>
        <v>11116</v>
      </c>
      <c r="M52" s="20" t="s">
        <v>103</v>
      </c>
      <c r="N52" s="25">
        <f t="shared" si="8"/>
        <v>4242</v>
      </c>
      <c r="O52" s="25">
        <f t="shared" si="9"/>
        <v>6874</v>
      </c>
      <c r="P52" s="43">
        <v>0</v>
      </c>
      <c r="Q52" s="18" t="s">
        <v>294</v>
      </c>
    </row>
    <row r="53" spans="1:17" ht="12.75">
      <c r="A53" s="19" t="s">
        <v>99</v>
      </c>
      <c r="B53" s="23">
        <v>8</v>
      </c>
      <c r="C53" s="24" t="s">
        <v>295</v>
      </c>
      <c r="D53" s="24"/>
      <c r="E53" s="42"/>
      <c r="F53" s="24">
        <v>12</v>
      </c>
      <c r="G53" s="19" t="s">
        <v>104</v>
      </c>
      <c r="H53" s="25">
        <v>965702</v>
      </c>
      <c r="I53" s="20" t="s">
        <v>105</v>
      </c>
      <c r="J53" s="25">
        <v>792856</v>
      </c>
      <c r="K53" s="25">
        <f t="shared" si="6"/>
        <v>172846</v>
      </c>
      <c r="L53" s="25">
        <f t="shared" si="7"/>
        <v>965702</v>
      </c>
      <c r="M53" s="20" t="s">
        <v>105</v>
      </c>
      <c r="N53" s="25">
        <f t="shared" si="8"/>
        <v>792856</v>
      </c>
      <c r="O53" s="25">
        <f t="shared" si="9"/>
        <v>172846</v>
      </c>
      <c r="P53" s="43">
        <v>0</v>
      </c>
      <c r="Q53" s="18" t="s">
        <v>294</v>
      </c>
    </row>
    <row r="54" spans="1:17" ht="12.75">
      <c r="A54" s="19" t="s">
        <v>99</v>
      </c>
      <c r="B54" s="23">
        <v>9</v>
      </c>
      <c r="C54" s="24" t="s">
        <v>296</v>
      </c>
      <c r="D54" s="24"/>
      <c r="E54" s="42"/>
      <c r="F54" s="24">
        <v>13</v>
      </c>
      <c r="G54" s="19" t="s">
        <v>106</v>
      </c>
      <c r="H54" s="25">
        <v>32891</v>
      </c>
      <c r="I54" s="20" t="s">
        <v>107</v>
      </c>
      <c r="J54" s="25">
        <v>15600</v>
      </c>
      <c r="K54" s="25">
        <f t="shared" si="6"/>
        <v>17291</v>
      </c>
      <c r="L54" s="25">
        <f t="shared" si="7"/>
        <v>32891</v>
      </c>
      <c r="M54" s="20" t="s">
        <v>107</v>
      </c>
      <c r="N54" s="25">
        <f t="shared" si="8"/>
        <v>15600</v>
      </c>
      <c r="O54" s="25">
        <f t="shared" si="9"/>
        <v>17291</v>
      </c>
      <c r="P54" s="43">
        <v>0</v>
      </c>
      <c r="Q54" s="18" t="s">
        <v>294</v>
      </c>
    </row>
    <row r="55" spans="1:17" ht="12.75">
      <c r="A55" s="19" t="s">
        <v>108</v>
      </c>
      <c r="B55" s="23">
        <v>1</v>
      </c>
      <c r="C55" s="24" t="s">
        <v>64</v>
      </c>
      <c r="D55" s="24"/>
      <c r="E55" s="42"/>
      <c r="F55" s="24">
        <v>1</v>
      </c>
      <c r="G55" s="19" t="s">
        <v>109</v>
      </c>
      <c r="H55" s="25">
        <v>38557061</v>
      </c>
      <c r="I55" s="20" t="s">
        <v>110</v>
      </c>
      <c r="J55" s="25">
        <v>2699004</v>
      </c>
      <c r="K55" s="25">
        <f t="shared" si="6"/>
        <v>35858057</v>
      </c>
      <c r="L55" s="25">
        <f t="shared" si="7"/>
        <v>38557061</v>
      </c>
      <c r="M55" s="20" t="s">
        <v>110</v>
      </c>
      <c r="N55" s="25">
        <f t="shared" si="8"/>
        <v>2699004</v>
      </c>
      <c r="O55" s="25">
        <f t="shared" si="9"/>
        <v>35858057</v>
      </c>
      <c r="P55" s="43">
        <v>0</v>
      </c>
      <c r="Q55" s="18"/>
    </row>
    <row r="56" spans="1:17" ht="12.75">
      <c r="A56" s="19" t="s">
        <v>111</v>
      </c>
      <c r="B56" s="23">
        <v>1</v>
      </c>
      <c r="C56" s="24" t="s">
        <v>64</v>
      </c>
      <c r="D56" s="24"/>
      <c r="E56" s="42"/>
      <c r="F56" s="24">
        <v>1</v>
      </c>
      <c r="G56" s="19" t="s">
        <v>112</v>
      </c>
      <c r="H56" s="25">
        <v>9378027</v>
      </c>
      <c r="I56" s="20" t="s">
        <v>113</v>
      </c>
      <c r="J56" s="25">
        <v>4567207.5</v>
      </c>
      <c r="K56" s="25">
        <f t="shared" si="6"/>
        <v>4810819.5</v>
      </c>
      <c r="L56" s="25">
        <f t="shared" si="7"/>
        <v>9378027</v>
      </c>
      <c r="M56" s="20" t="s">
        <v>113</v>
      </c>
      <c r="N56" s="25">
        <f t="shared" si="8"/>
        <v>4567207.5</v>
      </c>
      <c r="O56" s="25">
        <f t="shared" si="9"/>
        <v>4810819.5</v>
      </c>
      <c r="P56" s="43">
        <v>0</v>
      </c>
      <c r="Q56" s="18"/>
    </row>
    <row r="57" spans="1:17" ht="12.75">
      <c r="A57" s="19" t="s">
        <v>111</v>
      </c>
      <c r="B57" s="23">
        <v>7</v>
      </c>
      <c r="C57" s="24" t="s">
        <v>293</v>
      </c>
      <c r="D57" s="24"/>
      <c r="E57" s="42"/>
      <c r="F57" s="24">
        <v>11</v>
      </c>
      <c r="G57" s="19" t="s">
        <v>114</v>
      </c>
      <c r="H57" s="25">
        <v>345878</v>
      </c>
      <c r="I57" s="20" t="s">
        <v>115</v>
      </c>
      <c r="J57" s="25">
        <v>125735.15</v>
      </c>
      <c r="K57" s="25">
        <f t="shared" si="6"/>
        <v>220142.85</v>
      </c>
      <c r="L57" s="25">
        <f t="shared" si="7"/>
        <v>345878</v>
      </c>
      <c r="M57" s="20" t="s">
        <v>115</v>
      </c>
      <c r="N57" s="25">
        <f t="shared" si="8"/>
        <v>125735.15</v>
      </c>
      <c r="O57" s="25">
        <f t="shared" si="9"/>
        <v>220142.85</v>
      </c>
      <c r="P57" s="43">
        <v>0</v>
      </c>
      <c r="Q57" s="18" t="s">
        <v>294</v>
      </c>
    </row>
    <row r="58" spans="1:17" ht="12.75">
      <c r="A58" s="19" t="s">
        <v>111</v>
      </c>
      <c r="B58" s="23">
        <v>8</v>
      </c>
      <c r="C58" s="24" t="s">
        <v>295</v>
      </c>
      <c r="D58" s="24"/>
      <c r="E58" s="42"/>
      <c r="F58" s="24">
        <v>12</v>
      </c>
      <c r="G58" s="19" t="s">
        <v>116</v>
      </c>
      <c r="H58" s="25">
        <v>394183</v>
      </c>
      <c r="I58" s="20" t="s">
        <v>117</v>
      </c>
      <c r="J58" s="25">
        <v>204284.35</v>
      </c>
      <c r="K58" s="25">
        <f t="shared" si="6"/>
        <v>189898.65</v>
      </c>
      <c r="L58" s="25">
        <f t="shared" si="7"/>
        <v>394183</v>
      </c>
      <c r="M58" s="20" t="s">
        <v>117</v>
      </c>
      <c r="N58" s="25">
        <f t="shared" si="8"/>
        <v>204284.35</v>
      </c>
      <c r="O58" s="25">
        <f t="shared" si="9"/>
        <v>189898.65</v>
      </c>
      <c r="P58" s="43">
        <v>0</v>
      </c>
      <c r="Q58" s="18" t="s">
        <v>294</v>
      </c>
    </row>
    <row r="59" spans="1:17" ht="12.75">
      <c r="A59" s="19" t="s">
        <v>111</v>
      </c>
      <c r="B59" s="23">
        <v>9</v>
      </c>
      <c r="C59" s="24" t="s">
        <v>296</v>
      </c>
      <c r="D59" s="24"/>
      <c r="E59" s="42"/>
      <c r="F59" s="24">
        <v>13</v>
      </c>
      <c r="G59" s="19" t="s">
        <v>118</v>
      </c>
      <c r="H59" s="25">
        <v>75453</v>
      </c>
      <c r="I59" s="20" t="s">
        <v>119</v>
      </c>
      <c r="J59" s="25">
        <v>70997.4</v>
      </c>
      <c r="K59" s="25">
        <f t="shared" si="6"/>
        <v>4455.600000000006</v>
      </c>
      <c r="L59" s="25">
        <f t="shared" si="7"/>
        <v>75453</v>
      </c>
      <c r="M59" s="20" t="s">
        <v>119</v>
      </c>
      <c r="N59" s="25">
        <f t="shared" si="8"/>
        <v>70997.4</v>
      </c>
      <c r="O59" s="25">
        <f t="shared" si="9"/>
        <v>4455.600000000006</v>
      </c>
      <c r="P59" s="40">
        <v>0</v>
      </c>
      <c r="Q59" s="12" t="s">
        <v>294</v>
      </c>
    </row>
    <row r="60" spans="1:17" ht="12.75">
      <c r="A60" s="77" t="s">
        <v>120</v>
      </c>
      <c r="B60" s="77"/>
      <c r="C60" s="77"/>
      <c r="D60" s="77"/>
      <c r="E60" s="77"/>
      <c r="F60" s="77"/>
      <c r="G60" s="77"/>
      <c r="H60" s="61">
        <f>SUM(H37:H59)</f>
        <v>328005156</v>
      </c>
      <c r="I60" s="45" t="s">
        <v>121</v>
      </c>
      <c r="J60" s="44">
        <f>SUM(J37:J59)</f>
        <v>57272585.25</v>
      </c>
      <c r="K60" s="25">
        <f t="shared" si="6"/>
        <v>270732570.75</v>
      </c>
      <c r="L60" s="25">
        <f>SUM(L37:L59)</f>
        <v>328005156</v>
      </c>
      <c r="M60" s="45" t="s">
        <v>122</v>
      </c>
      <c r="N60" s="25">
        <f t="shared" si="8"/>
        <v>57272585.25</v>
      </c>
      <c r="O60" s="25">
        <f t="shared" si="9"/>
        <v>270732570.75</v>
      </c>
      <c r="P60" s="46">
        <v>0</v>
      </c>
      <c r="Q60" s="18"/>
    </row>
    <row r="61" spans="1:17" ht="12.75">
      <c r="A61" s="12"/>
      <c r="B61" s="23"/>
      <c r="C61" s="47"/>
      <c r="D61" s="47"/>
      <c r="E61" s="12"/>
      <c r="F61" s="47"/>
      <c r="G61" s="12"/>
      <c r="H61" s="12"/>
      <c r="I61" s="48"/>
      <c r="J61" s="12"/>
      <c r="K61" s="25"/>
      <c r="L61" s="25"/>
      <c r="M61" s="48"/>
      <c r="N61" s="25"/>
      <c r="O61" s="25"/>
      <c r="P61" s="49"/>
      <c r="Q61" s="12"/>
    </row>
    <row r="62" spans="1:17" ht="12.75">
      <c r="A62" s="73" t="s">
        <v>123</v>
      </c>
      <c r="B62" s="73"/>
      <c r="C62" s="73"/>
      <c r="D62" s="73"/>
      <c r="E62" s="73"/>
      <c r="F62" s="73"/>
      <c r="G62" s="73"/>
      <c r="H62" s="19"/>
      <c r="I62" s="20"/>
      <c r="J62" s="19"/>
      <c r="K62" s="25"/>
      <c r="L62" s="25"/>
      <c r="M62" s="20"/>
      <c r="N62" s="25"/>
      <c r="O62" s="25"/>
      <c r="P62" s="35"/>
      <c r="Q62" s="19"/>
    </row>
    <row r="63" spans="1:17" ht="12.75">
      <c r="A63" s="19" t="s">
        <v>298</v>
      </c>
      <c r="B63" s="23">
        <v>1</v>
      </c>
      <c r="C63" s="24" t="s">
        <v>64</v>
      </c>
      <c r="D63" s="24"/>
      <c r="E63" s="42"/>
      <c r="F63" s="24">
        <v>1</v>
      </c>
      <c r="G63" s="19" t="s">
        <v>299</v>
      </c>
      <c r="H63" s="25">
        <v>170972</v>
      </c>
      <c r="I63" s="20" t="s">
        <v>300</v>
      </c>
      <c r="J63" s="25">
        <v>6417</v>
      </c>
      <c r="K63" s="25">
        <f aca="true" t="shared" si="10" ref="K63:K71">H63-J63</f>
        <v>164555</v>
      </c>
      <c r="L63" s="25">
        <f aca="true" t="shared" si="11" ref="L63:L70">H63</f>
        <v>170972</v>
      </c>
      <c r="M63" s="20" t="s">
        <v>300</v>
      </c>
      <c r="N63" s="25">
        <f aca="true" t="shared" si="12" ref="N63:N71">J63</f>
        <v>6417</v>
      </c>
      <c r="O63" s="25">
        <f aca="true" t="shared" si="13" ref="O63:O71">K63</f>
        <v>164555</v>
      </c>
      <c r="P63" s="40">
        <v>0</v>
      </c>
      <c r="Q63" s="12" t="s">
        <v>294</v>
      </c>
    </row>
    <row r="64" spans="1:17" ht="12.75">
      <c r="A64" s="19" t="s">
        <v>298</v>
      </c>
      <c r="B64" s="23">
        <v>5</v>
      </c>
      <c r="C64" s="24" t="s">
        <v>301</v>
      </c>
      <c r="D64" s="24"/>
      <c r="E64" s="42"/>
      <c r="F64" s="24">
        <v>1</v>
      </c>
      <c r="G64" s="19" t="s">
        <v>302</v>
      </c>
      <c r="H64" s="25">
        <v>85000</v>
      </c>
      <c r="I64" s="20" t="s">
        <v>303</v>
      </c>
      <c r="J64" s="25">
        <v>15957</v>
      </c>
      <c r="K64" s="25">
        <f t="shared" si="10"/>
        <v>69043</v>
      </c>
      <c r="L64" s="25">
        <f t="shared" si="11"/>
        <v>85000</v>
      </c>
      <c r="M64" s="20" t="s">
        <v>303</v>
      </c>
      <c r="N64" s="25">
        <f t="shared" si="12"/>
        <v>15957</v>
      </c>
      <c r="O64" s="25">
        <f t="shared" si="13"/>
        <v>69043</v>
      </c>
      <c r="P64" s="40">
        <v>0</v>
      </c>
      <c r="Q64" s="12"/>
    </row>
    <row r="65" spans="1:17" ht="12.75">
      <c r="A65" s="19" t="s">
        <v>124</v>
      </c>
      <c r="B65" s="23">
        <v>1</v>
      </c>
      <c r="C65" s="24" t="s">
        <v>64</v>
      </c>
      <c r="D65" s="24"/>
      <c r="E65" s="42"/>
      <c r="F65" s="24">
        <v>1</v>
      </c>
      <c r="G65" s="19" t="s">
        <v>125</v>
      </c>
      <c r="H65" s="25">
        <v>261821</v>
      </c>
      <c r="I65" s="20" t="s">
        <v>126</v>
      </c>
      <c r="J65" s="25">
        <v>134937</v>
      </c>
      <c r="K65" s="25">
        <f t="shared" si="10"/>
        <v>126884</v>
      </c>
      <c r="L65" s="25">
        <f t="shared" si="11"/>
        <v>261821</v>
      </c>
      <c r="M65" s="20" t="s">
        <v>126</v>
      </c>
      <c r="N65" s="25">
        <f t="shared" si="12"/>
        <v>134937</v>
      </c>
      <c r="O65" s="25">
        <f t="shared" si="13"/>
        <v>126884</v>
      </c>
      <c r="P65" s="40">
        <v>0</v>
      </c>
      <c r="Q65" s="12"/>
    </row>
    <row r="66" spans="1:17" ht="12.75">
      <c r="A66" s="19" t="s">
        <v>124</v>
      </c>
      <c r="B66" s="23">
        <v>5</v>
      </c>
      <c r="C66" s="24" t="s">
        <v>301</v>
      </c>
      <c r="D66" s="24"/>
      <c r="E66" s="42"/>
      <c r="F66" s="24">
        <v>9</v>
      </c>
      <c r="G66" s="19" t="s">
        <v>127</v>
      </c>
      <c r="H66" s="25">
        <v>106378</v>
      </c>
      <c r="I66" s="20" t="s">
        <v>128</v>
      </c>
      <c r="J66" s="25">
        <v>101059.1</v>
      </c>
      <c r="K66" s="25">
        <f t="shared" si="10"/>
        <v>5318.899999999994</v>
      </c>
      <c r="L66" s="25">
        <f t="shared" si="11"/>
        <v>106378</v>
      </c>
      <c r="M66" s="20" t="s">
        <v>128</v>
      </c>
      <c r="N66" s="25">
        <f t="shared" si="12"/>
        <v>101059.1</v>
      </c>
      <c r="O66" s="25">
        <f t="shared" si="13"/>
        <v>5318.899999999994</v>
      </c>
      <c r="P66" s="40">
        <v>0</v>
      </c>
      <c r="Q66" s="12"/>
    </row>
    <row r="67" spans="1:17" ht="12.75">
      <c r="A67" s="19" t="s">
        <v>129</v>
      </c>
      <c r="B67" s="23">
        <v>1</v>
      </c>
      <c r="C67" s="24" t="s">
        <v>64</v>
      </c>
      <c r="D67" s="24"/>
      <c r="E67" s="42"/>
      <c r="F67" s="24">
        <v>1</v>
      </c>
      <c r="G67" s="19" t="s">
        <v>130</v>
      </c>
      <c r="H67" s="25">
        <v>1329748</v>
      </c>
      <c r="I67" s="20" t="s">
        <v>131</v>
      </c>
      <c r="J67" s="25">
        <v>976326</v>
      </c>
      <c r="K67" s="25">
        <f t="shared" si="10"/>
        <v>353422</v>
      </c>
      <c r="L67" s="25">
        <f t="shared" si="11"/>
        <v>1329748</v>
      </c>
      <c r="M67" s="20" t="s">
        <v>131</v>
      </c>
      <c r="N67" s="25">
        <f t="shared" si="12"/>
        <v>976326</v>
      </c>
      <c r="O67" s="25">
        <f t="shared" si="13"/>
        <v>353422</v>
      </c>
      <c r="P67" s="40">
        <v>0</v>
      </c>
      <c r="Q67" s="12"/>
    </row>
    <row r="68" spans="1:17" ht="12.75">
      <c r="A68" s="19" t="s">
        <v>129</v>
      </c>
      <c r="B68" s="23">
        <v>5</v>
      </c>
      <c r="C68" s="24" t="s">
        <v>301</v>
      </c>
      <c r="D68" s="24"/>
      <c r="E68" s="62"/>
      <c r="F68" s="24">
        <v>9</v>
      </c>
      <c r="G68" s="19" t="s">
        <v>132</v>
      </c>
      <c r="H68" s="25">
        <v>1153499</v>
      </c>
      <c r="I68" s="20" t="s">
        <v>133</v>
      </c>
      <c r="J68" s="25">
        <v>373231</v>
      </c>
      <c r="K68" s="25">
        <f t="shared" si="10"/>
        <v>780268</v>
      </c>
      <c r="L68" s="25">
        <f t="shared" si="11"/>
        <v>1153499</v>
      </c>
      <c r="M68" s="20" t="s">
        <v>133</v>
      </c>
      <c r="N68" s="25">
        <f t="shared" si="12"/>
        <v>373231</v>
      </c>
      <c r="O68" s="25">
        <f t="shared" si="13"/>
        <v>780268</v>
      </c>
      <c r="P68" s="40">
        <v>0</v>
      </c>
      <c r="Q68" s="12" t="s">
        <v>294</v>
      </c>
    </row>
    <row r="69" spans="1:17" ht="12.75">
      <c r="A69" s="19" t="s">
        <v>134</v>
      </c>
      <c r="B69" s="23">
        <v>1</v>
      </c>
      <c r="C69" s="24" t="s">
        <v>64</v>
      </c>
      <c r="D69" s="24"/>
      <c r="E69" s="42"/>
      <c r="F69" s="24">
        <v>1</v>
      </c>
      <c r="G69" s="19" t="s">
        <v>135</v>
      </c>
      <c r="H69" s="25">
        <v>840158</v>
      </c>
      <c r="I69" s="20" t="s">
        <v>136</v>
      </c>
      <c r="J69" s="25">
        <v>420876.75</v>
      </c>
      <c r="K69" s="25">
        <f t="shared" si="10"/>
        <v>419281.25</v>
      </c>
      <c r="L69" s="25">
        <f t="shared" si="11"/>
        <v>840158</v>
      </c>
      <c r="M69" s="20" t="s">
        <v>136</v>
      </c>
      <c r="N69" s="25">
        <f t="shared" si="12"/>
        <v>420876.75</v>
      </c>
      <c r="O69" s="25">
        <f t="shared" si="13"/>
        <v>419281.25</v>
      </c>
      <c r="P69" s="40">
        <v>0</v>
      </c>
      <c r="Q69" s="12"/>
    </row>
    <row r="70" spans="1:17" ht="12.75">
      <c r="A70" s="19" t="s">
        <v>134</v>
      </c>
      <c r="B70" s="23">
        <v>7</v>
      </c>
      <c r="C70" s="24" t="s">
        <v>293</v>
      </c>
      <c r="D70" s="24"/>
      <c r="E70" s="42"/>
      <c r="F70" s="24">
        <v>11</v>
      </c>
      <c r="G70" s="19" t="s">
        <v>137</v>
      </c>
      <c r="H70" s="25">
        <v>216990</v>
      </c>
      <c r="I70" s="20" t="s">
        <v>138</v>
      </c>
      <c r="J70" s="25">
        <v>36200</v>
      </c>
      <c r="K70" s="25">
        <f t="shared" si="10"/>
        <v>180790</v>
      </c>
      <c r="L70" s="25">
        <f t="shared" si="11"/>
        <v>216990</v>
      </c>
      <c r="M70" s="20" t="s">
        <v>138</v>
      </c>
      <c r="N70" s="25">
        <f t="shared" si="12"/>
        <v>36200</v>
      </c>
      <c r="O70" s="25">
        <f t="shared" si="13"/>
        <v>180790</v>
      </c>
      <c r="P70" s="40">
        <v>0</v>
      </c>
      <c r="Q70" s="12" t="s">
        <v>294</v>
      </c>
    </row>
    <row r="71" spans="1:17" ht="12.75">
      <c r="A71" s="74" t="s">
        <v>139</v>
      </c>
      <c r="B71" s="74"/>
      <c r="C71" s="74"/>
      <c r="D71" s="74"/>
      <c r="E71" s="74"/>
      <c r="F71" s="74"/>
      <c r="G71" s="74"/>
      <c r="H71" s="60">
        <f>SUM(H63:H70)</f>
        <v>4164566</v>
      </c>
      <c r="I71" s="45" t="s">
        <v>140</v>
      </c>
      <c r="J71" s="44">
        <f>SUM(J63:J70)</f>
        <v>2065003.85</v>
      </c>
      <c r="K71" s="25">
        <f t="shared" si="10"/>
        <v>2099562.15</v>
      </c>
      <c r="L71" s="25">
        <f>SUM(L63:L70)</f>
        <v>4164566</v>
      </c>
      <c r="M71" s="45" t="s">
        <v>140</v>
      </c>
      <c r="N71" s="25">
        <f t="shared" si="12"/>
        <v>2065003.85</v>
      </c>
      <c r="O71" s="25">
        <f t="shared" si="13"/>
        <v>2099562.15</v>
      </c>
      <c r="P71" s="46">
        <v>0</v>
      </c>
      <c r="Q71" s="18"/>
    </row>
    <row r="72" spans="1:17" ht="12.75">
      <c r="A72" s="28"/>
      <c r="B72" s="31"/>
      <c r="C72" s="32"/>
      <c r="D72" s="32"/>
      <c r="E72" s="28"/>
      <c r="F72" s="32"/>
      <c r="G72" s="28"/>
      <c r="H72" s="29"/>
      <c r="I72" s="30"/>
      <c r="J72" s="29"/>
      <c r="K72" s="25"/>
      <c r="L72" s="25"/>
      <c r="M72" s="30"/>
      <c r="N72" s="25"/>
      <c r="O72" s="25"/>
      <c r="P72" s="40"/>
      <c r="Q72" s="12"/>
    </row>
    <row r="73" spans="1:17" ht="12.75">
      <c r="A73" s="73" t="s">
        <v>141</v>
      </c>
      <c r="B73" s="73"/>
      <c r="C73" s="73"/>
      <c r="D73" s="73"/>
      <c r="E73" s="73"/>
      <c r="F73" s="73"/>
      <c r="G73" s="73"/>
      <c r="H73" s="19"/>
      <c r="I73" s="20"/>
      <c r="J73" s="19"/>
      <c r="K73" s="25"/>
      <c r="L73" s="25"/>
      <c r="M73" s="20"/>
      <c r="N73" s="25"/>
      <c r="O73" s="25"/>
      <c r="P73" s="35"/>
      <c r="Q73" s="19"/>
    </row>
    <row r="74" spans="1:17" ht="12.75">
      <c r="A74" s="19" t="s">
        <v>142</v>
      </c>
      <c r="B74" s="23">
        <v>1</v>
      </c>
      <c r="C74" s="24" t="s">
        <v>64</v>
      </c>
      <c r="D74" s="24"/>
      <c r="E74" s="19"/>
      <c r="F74" s="24">
        <v>1</v>
      </c>
      <c r="G74" s="19" t="s">
        <v>143</v>
      </c>
      <c r="H74" s="25">
        <v>3036562</v>
      </c>
      <c r="I74" s="20" t="s">
        <v>144</v>
      </c>
      <c r="J74" s="25">
        <f aca="true" t="shared" si="14" ref="J74:J83">H74</f>
        <v>3036562</v>
      </c>
      <c r="K74" s="25">
        <f aca="true" t="shared" si="15" ref="K74:K83">H74-J74</f>
        <v>0</v>
      </c>
      <c r="L74" s="25">
        <f aca="true" t="shared" si="16" ref="L74:L83">H74</f>
        <v>3036562</v>
      </c>
      <c r="M74" s="20" t="s">
        <v>144</v>
      </c>
      <c r="N74" s="25">
        <f aca="true" t="shared" si="17" ref="N74:N84">J74</f>
        <v>3036562</v>
      </c>
      <c r="O74" s="25">
        <f aca="true" t="shared" si="18" ref="O74:O84">K74</f>
        <v>0</v>
      </c>
      <c r="P74" s="40">
        <v>0</v>
      </c>
      <c r="Q74" s="12"/>
    </row>
    <row r="75" spans="1:17" ht="12.75">
      <c r="A75" s="19" t="s">
        <v>142</v>
      </c>
      <c r="B75" s="23">
        <v>3</v>
      </c>
      <c r="C75" s="24" t="s">
        <v>27</v>
      </c>
      <c r="D75" s="24"/>
      <c r="E75" s="19"/>
      <c r="F75" s="24">
        <v>6</v>
      </c>
      <c r="G75" s="19" t="s">
        <v>145</v>
      </c>
      <c r="H75" s="25">
        <v>62934</v>
      </c>
      <c r="I75" s="20" t="s">
        <v>144</v>
      </c>
      <c r="J75" s="25">
        <f t="shared" si="14"/>
        <v>62934</v>
      </c>
      <c r="K75" s="25">
        <f t="shared" si="15"/>
        <v>0</v>
      </c>
      <c r="L75" s="25">
        <f t="shared" si="16"/>
        <v>62934</v>
      </c>
      <c r="M75" s="20" t="s">
        <v>144</v>
      </c>
      <c r="N75" s="25">
        <f t="shared" si="17"/>
        <v>62934</v>
      </c>
      <c r="O75" s="25">
        <f t="shared" si="18"/>
        <v>0</v>
      </c>
      <c r="P75" s="40">
        <v>0</v>
      </c>
      <c r="Q75" s="12"/>
    </row>
    <row r="76" spans="1:17" ht="12.75">
      <c r="A76" s="19" t="s">
        <v>142</v>
      </c>
      <c r="B76" s="23">
        <v>3</v>
      </c>
      <c r="C76" s="24" t="s">
        <v>146</v>
      </c>
      <c r="D76" s="24"/>
      <c r="E76" s="19"/>
      <c r="F76" s="24">
        <v>7</v>
      </c>
      <c r="G76" s="19" t="s">
        <v>147</v>
      </c>
      <c r="H76" s="25">
        <v>147945</v>
      </c>
      <c r="I76" s="20" t="s">
        <v>144</v>
      </c>
      <c r="J76" s="25">
        <f t="shared" si="14"/>
        <v>147945</v>
      </c>
      <c r="K76" s="25">
        <f t="shared" si="15"/>
        <v>0</v>
      </c>
      <c r="L76" s="25">
        <f t="shared" si="16"/>
        <v>147945</v>
      </c>
      <c r="M76" s="20" t="s">
        <v>144</v>
      </c>
      <c r="N76" s="25">
        <f t="shared" si="17"/>
        <v>147945</v>
      </c>
      <c r="O76" s="25">
        <f t="shared" si="18"/>
        <v>0</v>
      </c>
      <c r="P76" s="40">
        <v>0</v>
      </c>
      <c r="Q76" s="12"/>
    </row>
    <row r="77" spans="1:17" ht="12.75">
      <c r="A77" s="19" t="s">
        <v>142</v>
      </c>
      <c r="B77" s="23">
        <v>4</v>
      </c>
      <c r="C77" s="24" t="s">
        <v>148</v>
      </c>
      <c r="D77" s="24"/>
      <c r="E77" s="19"/>
      <c r="F77" s="24">
        <v>8</v>
      </c>
      <c r="G77" s="19" t="s">
        <v>149</v>
      </c>
      <c r="H77" s="25">
        <v>200913</v>
      </c>
      <c r="I77" s="20" t="s">
        <v>144</v>
      </c>
      <c r="J77" s="25">
        <f t="shared" si="14"/>
        <v>200913</v>
      </c>
      <c r="K77" s="25">
        <f t="shared" si="15"/>
        <v>0</v>
      </c>
      <c r="L77" s="25">
        <f t="shared" si="16"/>
        <v>200913</v>
      </c>
      <c r="M77" s="20" t="s">
        <v>144</v>
      </c>
      <c r="N77" s="25">
        <f t="shared" si="17"/>
        <v>200913</v>
      </c>
      <c r="O77" s="25">
        <f t="shared" si="18"/>
        <v>0</v>
      </c>
      <c r="P77" s="40">
        <v>0</v>
      </c>
      <c r="Q77" s="12"/>
    </row>
    <row r="78" spans="1:17" ht="12.75">
      <c r="A78" s="19" t="s">
        <v>142</v>
      </c>
      <c r="B78" s="23">
        <v>5</v>
      </c>
      <c r="C78" s="24" t="s">
        <v>301</v>
      </c>
      <c r="D78" s="24"/>
      <c r="E78" s="19"/>
      <c r="F78" s="24">
        <v>9</v>
      </c>
      <c r="G78" s="19" t="s">
        <v>150</v>
      </c>
      <c r="H78" s="25">
        <v>1008088</v>
      </c>
      <c r="I78" s="20" t="s">
        <v>144</v>
      </c>
      <c r="J78" s="25">
        <f t="shared" si="14"/>
        <v>1008088</v>
      </c>
      <c r="K78" s="25">
        <f t="shared" si="15"/>
        <v>0</v>
      </c>
      <c r="L78" s="25">
        <f t="shared" si="16"/>
        <v>1008088</v>
      </c>
      <c r="M78" s="20" t="s">
        <v>144</v>
      </c>
      <c r="N78" s="25">
        <f t="shared" si="17"/>
        <v>1008088</v>
      </c>
      <c r="O78" s="25">
        <f t="shared" si="18"/>
        <v>0</v>
      </c>
      <c r="P78" s="40">
        <v>0</v>
      </c>
      <c r="Q78" s="12"/>
    </row>
    <row r="79" spans="1:17" ht="12.75">
      <c r="A79" s="19" t="s">
        <v>142</v>
      </c>
      <c r="B79" s="23">
        <v>6</v>
      </c>
      <c r="C79" s="24" t="s">
        <v>304</v>
      </c>
      <c r="D79" s="24"/>
      <c r="E79" s="35"/>
      <c r="F79" s="24">
        <v>10</v>
      </c>
      <c r="G79" s="19" t="s">
        <v>151</v>
      </c>
      <c r="H79" s="25">
        <v>82835</v>
      </c>
      <c r="I79" s="20" t="s">
        <v>144</v>
      </c>
      <c r="J79" s="25">
        <f t="shared" si="14"/>
        <v>82835</v>
      </c>
      <c r="K79" s="25">
        <f t="shared" si="15"/>
        <v>0</v>
      </c>
      <c r="L79" s="25">
        <f t="shared" si="16"/>
        <v>82835</v>
      </c>
      <c r="M79" s="20" t="s">
        <v>144</v>
      </c>
      <c r="N79" s="25">
        <f t="shared" si="17"/>
        <v>82835</v>
      </c>
      <c r="O79" s="25">
        <f t="shared" si="18"/>
        <v>0</v>
      </c>
      <c r="P79" s="40">
        <v>0</v>
      </c>
      <c r="Q79" s="12"/>
    </row>
    <row r="80" spans="1:17" ht="12.75">
      <c r="A80" s="19" t="s">
        <v>142</v>
      </c>
      <c r="B80" s="23">
        <v>7</v>
      </c>
      <c r="C80" s="24" t="s">
        <v>293</v>
      </c>
      <c r="D80" s="19"/>
      <c r="E80" s="19"/>
      <c r="F80" s="24">
        <v>11</v>
      </c>
      <c r="G80" s="19" t="s">
        <v>152</v>
      </c>
      <c r="H80" s="25">
        <v>72149</v>
      </c>
      <c r="I80" s="20" t="s">
        <v>144</v>
      </c>
      <c r="J80" s="25">
        <f t="shared" si="14"/>
        <v>72149</v>
      </c>
      <c r="K80" s="25">
        <f t="shared" si="15"/>
        <v>0</v>
      </c>
      <c r="L80" s="25">
        <f t="shared" si="16"/>
        <v>72149</v>
      </c>
      <c r="M80" s="20" t="s">
        <v>144</v>
      </c>
      <c r="N80" s="25">
        <f t="shared" si="17"/>
        <v>72149</v>
      </c>
      <c r="O80" s="25">
        <f t="shared" si="18"/>
        <v>0</v>
      </c>
      <c r="P80" s="40">
        <v>0</v>
      </c>
      <c r="Q80" s="12"/>
    </row>
    <row r="81" spans="1:17" ht="12.75">
      <c r="A81" s="19" t="s">
        <v>142</v>
      </c>
      <c r="B81" s="23">
        <v>8</v>
      </c>
      <c r="C81" s="24" t="s">
        <v>295</v>
      </c>
      <c r="D81" s="19"/>
      <c r="E81" s="19"/>
      <c r="F81" s="24">
        <v>12</v>
      </c>
      <c r="G81" s="19" t="s">
        <v>153</v>
      </c>
      <c r="H81" s="25">
        <v>145952</v>
      </c>
      <c r="I81" s="20" t="s">
        <v>144</v>
      </c>
      <c r="J81" s="25">
        <f t="shared" si="14"/>
        <v>145952</v>
      </c>
      <c r="K81" s="25">
        <f t="shared" si="15"/>
        <v>0</v>
      </c>
      <c r="L81" s="25">
        <f t="shared" si="16"/>
        <v>145952</v>
      </c>
      <c r="M81" s="20" t="s">
        <v>144</v>
      </c>
      <c r="N81" s="25">
        <f t="shared" si="17"/>
        <v>145952</v>
      </c>
      <c r="O81" s="25">
        <f t="shared" si="18"/>
        <v>0</v>
      </c>
      <c r="P81" s="40">
        <v>0</v>
      </c>
      <c r="Q81" s="12"/>
    </row>
    <row r="82" spans="1:17" ht="12.75">
      <c r="A82" s="19" t="s">
        <v>142</v>
      </c>
      <c r="B82" s="23">
        <v>9</v>
      </c>
      <c r="C82" s="24" t="s">
        <v>296</v>
      </c>
      <c r="D82" s="19"/>
      <c r="E82" s="19"/>
      <c r="F82" s="24">
        <v>13</v>
      </c>
      <c r="G82" s="19" t="s">
        <v>154</v>
      </c>
      <c r="H82" s="25">
        <v>1980</v>
      </c>
      <c r="I82" s="20" t="s">
        <v>144</v>
      </c>
      <c r="J82" s="25">
        <f t="shared" si="14"/>
        <v>1980</v>
      </c>
      <c r="K82" s="25">
        <f t="shared" si="15"/>
        <v>0</v>
      </c>
      <c r="L82" s="25">
        <f t="shared" si="16"/>
        <v>1980</v>
      </c>
      <c r="M82" s="20" t="s">
        <v>144</v>
      </c>
      <c r="N82" s="25">
        <f t="shared" si="17"/>
        <v>1980</v>
      </c>
      <c r="O82" s="25">
        <f t="shared" si="18"/>
        <v>0</v>
      </c>
      <c r="P82" s="40">
        <v>0</v>
      </c>
      <c r="Q82" s="12"/>
    </row>
    <row r="83" spans="1:17" ht="12.75">
      <c r="A83" s="19" t="s">
        <v>142</v>
      </c>
      <c r="B83" s="23">
        <v>4</v>
      </c>
      <c r="C83" s="24" t="s">
        <v>305</v>
      </c>
      <c r="D83" s="19"/>
      <c r="E83" s="19"/>
      <c r="F83" s="24">
        <v>14</v>
      </c>
      <c r="G83" s="19" t="s">
        <v>156</v>
      </c>
      <c r="H83" s="25">
        <v>80943</v>
      </c>
      <c r="I83" s="20" t="s">
        <v>144</v>
      </c>
      <c r="J83" s="25">
        <f t="shared" si="14"/>
        <v>80943</v>
      </c>
      <c r="K83" s="25">
        <f t="shared" si="15"/>
        <v>0</v>
      </c>
      <c r="L83" s="25">
        <f t="shared" si="16"/>
        <v>80943</v>
      </c>
      <c r="M83" s="20" t="s">
        <v>144</v>
      </c>
      <c r="N83" s="25">
        <f t="shared" si="17"/>
        <v>80943</v>
      </c>
      <c r="O83" s="25">
        <f t="shared" si="18"/>
        <v>0</v>
      </c>
      <c r="P83" s="40">
        <v>0</v>
      </c>
      <c r="Q83" s="12"/>
    </row>
    <row r="84" spans="1:17" ht="12.75">
      <c r="A84" s="74" t="s">
        <v>157</v>
      </c>
      <c r="B84" s="74"/>
      <c r="C84" s="74"/>
      <c r="D84" s="74"/>
      <c r="E84" s="74"/>
      <c r="F84" s="74"/>
      <c r="G84" s="74"/>
      <c r="H84" s="60">
        <f>SUM(H74:H83)</f>
        <v>4840301</v>
      </c>
      <c r="I84" s="45" t="s">
        <v>140</v>
      </c>
      <c r="J84" s="44">
        <f>SUM(J74:J83)</f>
        <v>4840301</v>
      </c>
      <c r="K84" s="25">
        <f>SUM(K74:K83)</f>
        <v>0</v>
      </c>
      <c r="L84" s="25">
        <f>SUM(L74:L83)</f>
        <v>4840301</v>
      </c>
      <c r="M84" s="45" t="s">
        <v>140</v>
      </c>
      <c r="N84" s="25">
        <f t="shared" si="17"/>
        <v>4840301</v>
      </c>
      <c r="O84" s="25">
        <f t="shared" si="18"/>
        <v>0</v>
      </c>
      <c r="P84" s="46">
        <v>0</v>
      </c>
      <c r="Q84" s="18"/>
    </row>
    <row r="85" spans="1:17" ht="12.75">
      <c r="A85" s="28"/>
      <c r="B85" s="31"/>
      <c r="C85" s="32"/>
      <c r="D85" s="28"/>
      <c r="E85" s="28"/>
      <c r="F85" s="32"/>
      <c r="G85" s="28"/>
      <c r="H85" s="29"/>
      <c r="I85" s="30"/>
      <c r="J85" s="29"/>
      <c r="K85" s="25"/>
      <c r="L85" s="29"/>
      <c r="M85" s="30"/>
      <c r="N85" s="29"/>
      <c r="O85" s="25"/>
      <c r="P85" s="40"/>
      <c r="Q85" s="12"/>
    </row>
    <row r="86" spans="1:17" ht="12.75">
      <c r="A86" s="73" t="s">
        <v>158</v>
      </c>
      <c r="B86" s="73"/>
      <c r="C86" s="73"/>
      <c r="D86" s="73"/>
      <c r="E86" s="73"/>
      <c r="F86" s="73"/>
      <c r="G86" s="73"/>
      <c r="H86" s="25"/>
      <c r="I86" s="20"/>
      <c r="J86" s="25"/>
      <c r="K86" s="25"/>
      <c r="L86" s="25"/>
      <c r="M86" s="20"/>
      <c r="N86" s="25"/>
      <c r="O86" s="25"/>
      <c r="P86" s="35"/>
      <c r="Q86" s="19"/>
    </row>
    <row r="87" spans="1:17" ht="12.75">
      <c r="A87" s="19" t="s">
        <v>159</v>
      </c>
      <c r="B87" s="23">
        <v>2</v>
      </c>
      <c r="C87" s="24" t="s">
        <v>38</v>
      </c>
      <c r="D87" s="19"/>
      <c r="E87" s="19"/>
      <c r="F87" s="24">
        <v>1</v>
      </c>
      <c r="G87" s="19" t="s">
        <v>160</v>
      </c>
      <c r="H87" s="25">
        <v>9410298.45</v>
      </c>
      <c r="I87" s="38" t="s">
        <v>45</v>
      </c>
      <c r="J87" s="39" t="s">
        <v>45</v>
      </c>
      <c r="K87" s="25">
        <f aca="true" t="shared" si="19" ref="K87:K95">H87</f>
        <v>9410298.45</v>
      </c>
      <c r="L87" s="25">
        <f aca="true" t="shared" si="20" ref="L87:L95">K87</f>
        <v>9410298.45</v>
      </c>
      <c r="M87" s="38" t="s">
        <v>45</v>
      </c>
      <c r="N87" s="39" t="s">
        <v>45</v>
      </c>
      <c r="O87" s="25">
        <f aca="true" t="shared" si="21" ref="O87:O95">K87</f>
        <v>9410298.45</v>
      </c>
      <c r="P87" s="40">
        <v>0</v>
      </c>
      <c r="Q87" s="12"/>
    </row>
    <row r="88" spans="1:17" ht="12.75">
      <c r="A88" s="19" t="s">
        <v>159</v>
      </c>
      <c r="B88" s="23">
        <v>2</v>
      </c>
      <c r="C88" s="24" t="s">
        <v>38</v>
      </c>
      <c r="D88" s="19"/>
      <c r="E88" s="19"/>
      <c r="F88" s="24">
        <v>11</v>
      </c>
      <c r="G88" s="19" t="s">
        <v>161</v>
      </c>
      <c r="H88" s="25">
        <v>1226709</v>
      </c>
      <c r="I88" s="38" t="s">
        <v>45</v>
      </c>
      <c r="J88" s="39" t="s">
        <v>45</v>
      </c>
      <c r="K88" s="25">
        <f t="shared" si="19"/>
        <v>1226709</v>
      </c>
      <c r="L88" s="25">
        <f t="shared" si="20"/>
        <v>1226709</v>
      </c>
      <c r="M88" s="38" t="s">
        <v>45</v>
      </c>
      <c r="N88" s="39" t="s">
        <v>45</v>
      </c>
      <c r="O88" s="25">
        <f t="shared" si="21"/>
        <v>1226709</v>
      </c>
      <c r="P88" s="40">
        <v>0</v>
      </c>
      <c r="Q88" s="12"/>
    </row>
    <row r="89" spans="1:17" ht="12.75">
      <c r="A89" s="19" t="s">
        <v>159</v>
      </c>
      <c r="B89" s="23">
        <v>2</v>
      </c>
      <c r="C89" s="24" t="s">
        <v>38</v>
      </c>
      <c r="D89" s="19"/>
      <c r="E89" s="19"/>
      <c r="F89" s="24">
        <v>302</v>
      </c>
      <c r="G89" s="19" t="s">
        <v>306</v>
      </c>
      <c r="H89" s="25">
        <v>24200</v>
      </c>
      <c r="I89" s="38" t="s">
        <v>45</v>
      </c>
      <c r="J89" s="39" t="s">
        <v>45</v>
      </c>
      <c r="K89" s="25">
        <f t="shared" si="19"/>
        <v>24200</v>
      </c>
      <c r="L89" s="25">
        <f t="shared" si="20"/>
        <v>24200</v>
      </c>
      <c r="M89" s="38" t="s">
        <v>45</v>
      </c>
      <c r="N89" s="39" t="s">
        <v>45</v>
      </c>
      <c r="O89" s="25">
        <f t="shared" si="21"/>
        <v>24200</v>
      </c>
      <c r="P89" s="40">
        <v>0</v>
      </c>
      <c r="Q89" s="12"/>
    </row>
    <row r="90" spans="1:17" ht="12.75">
      <c r="A90" s="19" t="s">
        <v>159</v>
      </c>
      <c r="B90" s="23">
        <v>2</v>
      </c>
      <c r="C90" s="24" t="s">
        <v>38</v>
      </c>
      <c r="D90" s="19"/>
      <c r="E90" s="19"/>
      <c r="F90" s="24">
        <v>3392.3393</v>
      </c>
      <c r="G90" s="19" t="s">
        <v>307</v>
      </c>
      <c r="H90" s="25">
        <v>299900</v>
      </c>
      <c r="I90" s="38" t="s">
        <v>45</v>
      </c>
      <c r="J90" s="39" t="s">
        <v>45</v>
      </c>
      <c r="K90" s="25">
        <f t="shared" si="19"/>
        <v>299900</v>
      </c>
      <c r="L90" s="25">
        <f t="shared" si="20"/>
        <v>299900</v>
      </c>
      <c r="M90" s="38" t="s">
        <v>45</v>
      </c>
      <c r="N90" s="39" t="s">
        <v>45</v>
      </c>
      <c r="O90" s="25">
        <f t="shared" si="21"/>
        <v>299900</v>
      </c>
      <c r="P90" s="40">
        <v>0</v>
      </c>
      <c r="Q90" s="12"/>
    </row>
    <row r="91" spans="1:17" ht="12.75">
      <c r="A91" s="19" t="s">
        <v>162</v>
      </c>
      <c r="B91" s="23">
        <v>2</v>
      </c>
      <c r="C91" s="24" t="s">
        <v>38</v>
      </c>
      <c r="D91" s="19"/>
      <c r="E91" s="19"/>
      <c r="F91" s="24">
        <v>1</v>
      </c>
      <c r="G91" s="19" t="s">
        <v>163</v>
      </c>
      <c r="H91" s="25">
        <v>9009145.57</v>
      </c>
      <c r="I91" s="38" t="s">
        <v>45</v>
      </c>
      <c r="J91" s="39" t="s">
        <v>45</v>
      </c>
      <c r="K91" s="25">
        <f t="shared" si="19"/>
        <v>9009145.57</v>
      </c>
      <c r="L91" s="25">
        <f t="shared" si="20"/>
        <v>9009145.57</v>
      </c>
      <c r="M91" s="38" t="s">
        <v>45</v>
      </c>
      <c r="N91" s="39" t="s">
        <v>45</v>
      </c>
      <c r="O91" s="25">
        <f t="shared" si="21"/>
        <v>9009145.57</v>
      </c>
      <c r="P91" s="40">
        <v>0</v>
      </c>
      <c r="Q91" s="12"/>
    </row>
    <row r="92" spans="1:17" ht="12.75">
      <c r="A92" s="19" t="s">
        <v>162</v>
      </c>
      <c r="B92" s="23">
        <v>2</v>
      </c>
      <c r="C92" s="24" t="s">
        <v>38</v>
      </c>
      <c r="D92" s="19"/>
      <c r="E92" s="19"/>
      <c r="F92" s="24" t="s">
        <v>308</v>
      </c>
      <c r="G92" s="19" t="s">
        <v>309</v>
      </c>
      <c r="H92" s="25">
        <v>1104997.32</v>
      </c>
      <c r="I92" s="38" t="s">
        <v>45</v>
      </c>
      <c r="J92" s="39" t="s">
        <v>45</v>
      </c>
      <c r="K92" s="25">
        <f t="shared" si="19"/>
        <v>1104997.32</v>
      </c>
      <c r="L92" s="25">
        <f t="shared" si="20"/>
        <v>1104997.32</v>
      </c>
      <c r="M92" s="38" t="s">
        <v>45</v>
      </c>
      <c r="N92" s="39" t="s">
        <v>45</v>
      </c>
      <c r="O92" s="25">
        <f t="shared" si="21"/>
        <v>1104997.32</v>
      </c>
      <c r="P92" s="40">
        <v>0</v>
      </c>
      <c r="Q92" s="12"/>
    </row>
    <row r="93" spans="1:17" ht="12.75">
      <c r="A93" s="19" t="s">
        <v>162</v>
      </c>
      <c r="B93" s="23">
        <v>2</v>
      </c>
      <c r="C93" s="24" t="s">
        <v>38</v>
      </c>
      <c r="D93" s="19"/>
      <c r="E93" s="19"/>
      <c r="F93" s="24">
        <v>12</v>
      </c>
      <c r="G93" s="19" t="s">
        <v>310</v>
      </c>
      <c r="H93" s="25">
        <v>920589.48</v>
      </c>
      <c r="I93" s="38" t="s">
        <v>45</v>
      </c>
      <c r="J93" s="39" t="s">
        <v>45</v>
      </c>
      <c r="K93" s="25">
        <f t="shared" si="19"/>
        <v>920589.48</v>
      </c>
      <c r="L93" s="25">
        <f t="shared" si="20"/>
        <v>920589.48</v>
      </c>
      <c r="M93" s="38" t="s">
        <v>45</v>
      </c>
      <c r="N93" s="39" t="s">
        <v>45</v>
      </c>
      <c r="O93" s="25">
        <f t="shared" si="21"/>
        <v>920589.48</v>
      </c>
      <c r="P93" s="40">
        <v>0</v>
      </c>
      <c r="Q93" s="12"/>
    </row>
    <row r="94" spans="1:17" ht="12.75">
      <c r="A94" s="19" t="s">
        <v>162</v>
      </c>
      <c r="B94" s="23">
        <v>2</v>
      </c>
      <c r="C94" s="24" t="s">
        <v>38</v>
      </c>
      <c r="D94" s="19"/>
      <c r="E94" s="19"/>
      <c r="F94" s="24">
        <v>405</v>
      </c>
      <c r="G94" s="19" t="s">
        <v>311</v>
      </c>
      <c r="H94" s="25">
        <v>216570</v>
      </c>
      <c r="I94" s="38" t="s">
        <v>45</v>
      </c>
      <c r="J94" s="39" t="s">
        <v>45</v>
      </c>
      <c r="K94" s="25">
        <f t="shared" si="19"/>
        <v>216570</v>
      </c>
      <c r="L94" s="25">
        <f t="shared" si="20"/>
        <v>216570</v>
      </c>
      <c r="M94" s="38" t="s">
        <v>45</v>
      </c>
      <c r="N94" s="39" t="s">
        <v>45</v>
      </c>
      <c r="O94" s="25">
        <f t="shared" si="21"/>
        <v>216570</v>
      </c>
      <c r="P94" s="40">
        <v>0</v>
      </c>
      <c r="Q94" s="12"/>
    </row>
    <row r="95" spans="1:17" ht="12.75">
      <c r="A95" s="19" t="s">
        <v>312</v>
      </c>
      <c r="B95" s="23">
        <v>2</v>
      </c>
      <c r="C95" s="24" t="s">
        <v>38</v>
      </c>
      <c r="D95" s="19"/>
      <c r="E95" s="19"/>
      <c r="F95" s="24">
        <v>1.3722</v>
      </c>
      <c r="G95" s="19" t="s">
        <v>313</v>
      </c>
      <c r="H95" s="25">
        <v>232189.2</v>
      </c>
      <c r="I95" s="38" t="s">
        <v>45</v>
      </c>
      <c r="J95" s="39" t="s">
        <v>45</v>
      </c>
      <c r="K95" s="25">
        <f t="shared" si="19"/>
        <v>232189.2</v>
      </c>
      <c r="L95" s="25">
        <f t="shared" si="20"/>
        <v>232189.2</v>
      </c>
      <c r="M95" s="38" t="s">
        <v>45</v>
      </c>
      <c r="N95" s="39" t="s">
        <v>45</v>
      </c>
      <c r="O95" s="25">
        <f t="shared" si="21"/>
        <v>232189.2</v>
      </c>
      <c r="P95" s="40">
        <v>0</v>
      </c>
      <c r="Q95" s="12"/>
    </row>
    <row r="96" spans="1:17" ht="12.75">
      <c r="A96" s="74" t="s">
        <v>164</v>
      </c>
      <c r="B96" s="74"/>
      <c r="C96" s="74"/>
      <c r="D96" s="74"/>
      <c r="E96" s="74"/>
      <c r="F96" s="74"/>
      <c r="G96" s="74"/>
      <c r="H96" s="60">
        <f>SUM(H87:H95)</f>
        <v>22444599.02</v>
      </c>
      <c r="I96" s="38" t="s">
        <v>45</v>
      </c>
      <c r="J96" s="39" t="s">
        <v>45</v>
      </c>
      <c r="K96" s="25">
        <f>SUM(K87:K95)</f>
        <v>22444599.02</v>
      </c>
      <c r="L96" s="29">
        <f>SUM(L87:L95)</f>
        <v>22444599.02</v>
      </c>
      <c r="M96" s="38" t="s">
        <v>45</v>
      </c>
      <c r="N96" s="39" t="s">
        <v>45</v>
      </c>
      <c r="O96" s="25">
        <f>SUM(O87:O95)</f>
        <v>22444599.02</v>
      </c>
      <c r="P96" s="40">
        <v>0</v>
      </c>
      <c r="Q96" s="12"/>
    </row>
    <row r="97" spans="1:17" ht="12.75">
      <c r="A97" s="28"/>
      <c r="B97" s="31"/>
      <c r="C97" s="32"/>
      <c r="D97" s="28"/>
      <c r="E97" s="28"/>
      <c r="F97" s="32"/>
      <c r="G97" s="28"/>
      <c r="H97" s="29"/>
      <c r="I97" s="38"/>
      <c r="J97" s="39"/>
      <c r="K97" s="25"/>
      <c r="L97" s="29"/>
      <c r="M97" s="38"/>
      <c r="N97" s="39"/>
      <c r="O97" s="25"/>
      <c r="P97" s="40"/>
      <c r="Q97" s="12"/>
    </row>
    <row r="98" spans="1:17" ht="12.75">
      <c r="A98" s="73" t="s">
        <v>165</v>
      </c>
      <c r="B98" s="73"/>
      <c r="C98" s="73"/>
      <c r="D98" s="73"/>
      <c r="E98" s="73"/>
      <c r="F98" s="73"/>
      <c r="G98" s="73"/>
      <c r="H98" s="25"/>
      <c r="I98" s="20"/>
      <c r="J98" s="25"/>
      <c r="K98" s="25"/>
      <c r="L98" s="25"/>
      <c r="M98" s="20"/>
      <c r="N98" s="25"/>
      <c r="O98" s="34"/>
      <c r="P98" s="40"/>
      <c r="Q98" s="12"/>
    </row>
    <row r="99" spans="1:17" ht="12.75">
      <c r="A99" s="19" t="s">
        <v>166</v>
      </c>
      <c r="B99" s="23">
        <v>2</v>
      </c>
      <c r="C99" s="24" t="s">
        <v>167</v>
      </c>
      <c r="D99" s="19"/>
      <c r="E99" s="19"/>
      <c r="F99" s="24"/>
      <c r="G99" s="19" t="s">
        <v>168</v>
      </c>
      <c r="H99" s="25">
        <v>100000</v>
      </c>
      <c r="I99" s="38" t="s">
        <v>45</v>
      </c>
      <c r="J99" s="39" t="s">
        <v>45</v>
      </c>
      <c r="K99" s="25">
        <f>H99</f>
        <v>100000</v>
      </c>
      <c r="L99" s="25">
        <f>K99</f>
        <v>100000</v>
      </c>
      <c r="M99" s="38" t="s">
        <v>45</v>
      </c>
      <c r="N99" s="39" t="s">
        <v>45</v>
      </c>
      <c r="O99" s="25">
        <f>L99</f>
        <v>100000</v>
      </c>
      <c r="P99" s="40">
        <v>0</v>
      </c>
      <c r="Q99" s="12"/>
    </row>
    <row r="100" spans="1:17" ht="12.75">
      <c r="A100" s="19" t="s">
        <v>169</v>
      </c>
      <c r="B100" s="23">
        <v>2</v>
      </c>
      <c r="C100" s="24" t="s">
        <v>167</v>
      </c>
      <c r="D100" s="19"/>
      <c r="E100" s="19"/>
      <c r="F100" s="24"/>
      <c r="G100" s="19" t="s">
        <v>170</v>
      </c>
      <c r="H100" s="25">
        <v>16832000</v>
      </c>
      <c r="I100" s="38" t="s">
        <v>45</v>
      </c>
      <c r="J100" s="39" t="s">
        <v>45</v>
      </c>
      <c r="K100" s="25">
        <f>H100</f>
        <v>16832000</v>
      </c>
      <c r="L100" s="25">
        <f>K100</f>
        <v>16832000</v>
      </c>
      <c r="M100" s="38" t="s">
        <v>45</v>
      </c>
      <c r="N100" s="39" t="s">
        <v>45</v>
      </c>
      <c r="O100" s="25">
        <f>L100</f>
        <v>16832000</v>
      </c>
      <c r="P100" s="40">
        <v>0</v>
      </c>
      <c r="Q100" s="12"/>
    </row>
    <row r="101" spans="1:17" ht="12.75">
      <c r="A101" s="19" t="s">
        <v>314</v>
      </c>
      <c r="B101" s="23">
        <v>2</v>
      </c>
      <c r="C101" s="24" t="s">
        <v>167</v>
      </c>
      <c r="D101" s="19"/>
      <c r="E101" s="19"/>
      <c r="F101" s="24"/>
      <c r="G101" s="19" t="s">
        <v>315</v>
      </c>
      <c r="H101" s="25">
        <v>544000</v>
      </c>
      <c r="I101" s="38" t="s">
        <v>45</v>
      </c>
      <c r="J101" s="39" t="s">
        <v>45</v>
      </c>
      <c r="K101" s="25">
        <f>H101</f>
        <v>544000</v>
      </c>
      <c r="L101" s="25">
        <f>K101</f>
        <v>544000</v>
      </c>
      <c r="M101" s="38" t="s">
        <v>45</v>
      </c>
      <c r="N101" s="39" t="s">
        <v>45</v>
      </c>
      <c r="O101" s="25">
        <f>L101</f>
        <v>544000</v>
      </c>
      <c r="P101" s="40">
        <v>0</v>
      </c>
      <c r="Q101" s="12"/>
    </row>
    <row r="102" spans="1:17" ht="12.75">
      <c r="A102" s="74" t="s">
        <v>171</v>
      </c>
      <c r="B102" s="74"/>
      <c r="C102" s="74"/>
      <c r="D102" s="74"/>
      <c r="E102" s="74"/>
      <c r="F102" s="74"/>
      <c r="G102" s="74"/>
      <c r="H102" s="60">
        <f>SUM(H99:H101)</f>
        <v>17476000</v>
      </c>
      <c r="I102" s="38" t="s">
        <v>45</v>
      </c>
      <c r="J102" s="39" t="s">
        <v>45</v>
      </c>
      <c r="K102" s="25">
        <f>SUM(K99:K101)</f>
        <v>17476000</v>
      </c>
      <c r="L102" s="29">
        <f>SUM(L99:L101)</f>
        <v>17476000</v>
      </c>
      <c r="M102" s="38" t="s">
        <v>45</v>
      </c>
      <c r="N102" s="39" t="s">
        <v>45</v>
      </c>
      <c r="O102" s="25">
        <f>SUM(O99:O101)</f>
        <v>17476000</v>
      </c>
      <c r="P102" s="40">
        <v>0</v>
      </c>
      <c r="Q102" s="12"/>
    </row>
    <row r="103" spans="1:17" ht="12.75">
      <c r="A103" s="28"/>
      <c r="B103" s="28"/>
      <c r="C103" s="28"/>
      <c r="D103" s="28"/>
      <c r="E103" s="28"/>
      <c r="F103" s="28"/>
      <c r="G103" s="28"/>
      <c r="H103" s="63"/>
      <c r="I103" s="38"/>
      <c r="J103" s="39"/>
      <c r="K103" s="25"/>
      <c r="L103" s="29"/>
      <c r="M103" s="38"/>
      <c r="N103" s="39"/>
      <c r="O103" s="25"/>
      <c r="P103" s="40"/>
      <c r="Q103" s="12"/>
    </row>
    <row r="104" spans="1:17" ht="12.75">
      <c r="A104" s="28"/>
      <c r="B104" s="23"/>
      <c r="C104" s="32"/>
      <c r="D104" s="28"/>
      <c r="E104" s="28"/>
      <c r="F104" s="32"/>
      <c r="G104" s="28"/>
      <c r="H104" s="29"/>
      <c r="I104" s="38"/>
      <c r="J104" s="39"/>
      <c r="K104" s="25"/>
      <c r="L104" s="29"/>
      <c r="M104" s="38"/>
      <c r="N104" s="39"/>
      <c r="O104" s="25"/>
      <c r="P104" s="40"/>
      <c r="Q104" s="12"/>
    </row>
    <row r="105" spans="1:17" ht="12.75">
      <c r="A105" s="73" t="s">
        <v>172</v>
      </c>
      <c r="B105" s="73"/>
      <c r="C105" s="73"/>
      <c r="D105" s="73"/>
      <c r="E105" s="73"/>
      <c r="F105" s="73"/>
      <c r="G105" s="73"/>
      <c r="H105" s="25"/>
      <c r="I105" s="20"/>
      <c r="J105" s="25"/>
      <c r="K105" s="25"/>
      <c r="L105" s="25"/>
      <c r="M105" s="20"/>
      <c r="N105" s="25"/>
      <c r="O105" s="34"/>
      <c r="P105" s="40"/>
      <c r="Q105" s="12"/>
    </row>
    <row r="106" spans="1:17" ht="12.75">
      <c r="A106" s="19" t="s">
        <v>173</v>
      </c>
      <c r="B106" s="23">
        <v>2</v>
      </c>
      <c r="C106" s="24" t="s">
        <v>167</v>
      </c>
      <c r="D106" s="19"/>
      <c r="E106" s="19"/>
      <c r="F106" s="24"/>
      <c r="G106" s="19" t="s">
        <v>174</v>
      </c>
      <c r="H106" s="25">
        <v>391473</v>
      </c>
      <c r="I106" s="38"/>
      <c r="J106" s="39"/>
      <c r="K106" s="25">
        <f>H106</f>
        <v>391473</v>
      </c>
      <c r="L106" s="25">
        <f>K106</f>
        <v>391473</v>
      </c>
      <c r="M106" s="38"/>
      <c r="N106" s="39"/>
      <c r="O106" s="25">
        <f>L106</f>
        <v>391473</v>
      </c>
      <c r="P106" s="40">
        <v>0</v>
      </c>
      <c r="Q106" s="12"/>
    </row>
    <row r="107" spans="1:17" ht="12.75">
      <c r="A107" s="74" t="s">
        <v>175</v>
      </c>
      <c r="B107" s="74"/>
      <c r="C107" s="74"/>
      <c r="D107" s="74"/>
      <c r="E107" s="74"/>
      <c r="F107" s="74"/>
      <c r="G107" s="74"/>
      <c r="H107" s="60">
        <f>SUM(H106:H106)</f>
        <v>391473</v>
      </c>
      <c r="I107" s="38"/>
      <c r="J107" s="39"/>
      <c r="K107" s="25">
        <f>SUM(K106:K106)</f>
        <v>391473</v>
      </c>
      <c r="L107" s="29">
        <f>SUM(L106:L106)</f>
        <v>391473</v>
      </c>
      <c r="M107" s="38"/>
      <c r="N107" s="39"/>
      <c r="O107" s="25">
        <f>SUM(O106:O106)</f>
        <v>391473</v>
      </c>
      <c r="P107" s="40">
        <v>0</v>
      </c>
      <c r="Q107" s="12"/>
    </row>
    <row r="108" spans="1:17" ht="12.75">
      <c r="A108" s="28"/>
      <c r="B108" s="23"/>
      <c r="C108" s="32"/>
      <c r="D108" s="28"/>
      <c r="E108" s="28"/>
      <c r="F108" s="32"/>
      <c r="G108" s="28"/>
      <c r="H108" s="29"/>
      <c r="I108" s="38"/>
      <c r="J108" s="39"/>
      <c r="K108" s="25"/>
      <c r="L108" s="29"/>
      <c r="M108" s="38"/>
      <c r="N108" s="39"/>
      <c r="O108" s="25"/>
      <c r="P108" s="40"/>
      <c r="Q108" s="12"/>
    </row>
    <row r="109" spans="1:17" ht="12.75">
      <c r="A109" s="73" t="s">
        <v>176</v>
      </c>
      <c r="B109" s="73"/>
      <c r="C109" s="73"/>
      <c r="D109" s="73"/>
      <c r="E109" s="73"/>
      <c r="F109" s="73"/>
      <c r="G109" s="73"/>
      <c r="H109" s="25"/>
      <c r="I109" s="20"/>
      <c r="J109" s="25"/>
      <c r="K109" s="25"/>
      <c r="L109" s="25"/>
      <c r="M109" s="20"/>
      <c r="N109" s="25"/>
      <c r="O109" s="34"/>
      <c r="P109" s="40"/>
      <c r="Q109" s="12"/>
    </row>
    <row r="110" spans="1:17" ht="12.75">
      <c r="A110" s="19" t="s">
        <v>316</v>
      </c>
      <c r="B110" s="23">
        <v>1</v>
      </c>
      <c r="C110" s="24" t="s">
        <v>317</v>
      </c>
      <c r="D110" s="19"/>
      <c r="E110" s="19"/>
      <c r="F110" s="24">
        <v>1</v>
      </c>
      <c r="G110" s="19" t="s">
        <v>318</v>
      </c>
      <c r="H110" s="25">
        <v>20819.45</v>
      </c>
      <c r="I110" s="38"/>
      <c r="J110" s="39"/>
      <c r="K110" s="25">
        <f>H110</f>
        <v>20819.45</v>
      </c>
      <c r="L110" s="25">
        <f>K110</f>
        <v>20819.45</v>
      </c>
      <c r="M110" s="38"/>
      <c r="N110" s="39"/>
      <c r="O110" s="25">
        <f>L110</f>
        <v>20819.45</v>
      </c>
      <c r="P110" s="40">
        <v>0</v>
      </c>
      <c r="Q110" s="12"/>
    </row>
    <row r="111" spans="1:17" ht="12.75">
      <c r="A111" s="19" t="s">
        <v>178</v>
      </c>
      <c r="B111" s="23">
        <v>5</v>
      </c>
      <c r="C111" s="24" t="s">
        <v>319</v>
      </c>
      <c r="D111" s="24"/>
      <c r="E111" s="42"/>
      <c r="F111" s="24">
        <v>9</v>
      </c>
      <c r="G111" s="19" t="s">
        <v>179</v>
      </c>
      <c r="H111" s="25">
        <v>14120</v>
      </c>
      <c r="I111" s="38"/>
      <c r="J111" s="39"/>
      <c r="K111" s="25">
        <f>H111</f>
        <v>14120</v>
      </c>
      <c r="L111" s="25">
        <f>K111</f>
        <v>14120</v>
      </c>
      <c r="M111" s="38"/>
      <c r="N111" s="39"/>
      <c r="O111" s="25">
        <f>L111</f>
        <v>14120</v>
      </c>
      <c r="P111" s="40">
        <v>0</v>
      </c>
      <c r="Q111" s="12"/>
    </row>
    <row r="112" spans="1:17" ht="12.75">
      <c r="A112" s="20" t="s">
        <v>320</v>
      </c>
      <c r="B112" s="23">
        <v>1</v>
      </c>
      <c r="C112" s="24" t="s">
        <v>317</v>
      </c>
      <c r="D112" s="19"/>
      <c r="E112" s="19"/>
      <c r="F112" s="24"/>
      <c r="G112" s="19" t="s">
        <v>180</v>
      </c>
      <c r="H112" s="25">
        <v>164645.86</v>
      </c>
      <c r="I112" s="38"/>
      <c r="J112" s="39"/>
      <c r="K112" s="25">
        <f>H112</f>
        <v>164645.86</v>
      </c>
      <c r="L112" s="25">
        <f>K112</f>
        <v>164645.86</v>
      </c>
      <c r="M112" s="38"/>
      <c r="N112" s="39"/>
      <c r="O112" s="25">
        <f>L112</f>
        <v>164645.86</v>
      </c>
      <c r="P112" s="40">
        <v>0</v>
      </c>
      <c r="Q112" s="12"/>
    </row>
    <row r="113" spans="1:17" ht="12.75">
      <c r="A113" s="74" t="s">
        <v>181</v>
      </c>
      <c r="B113" s="74"/>
      <c r="C113" s="74"/>
      <c r="D113" s="74"/>
      <c r="E113" s="74"/>
      <c r="F113" s="74"/>
      <c r="G113" s="74"/>
      <c r="H113" s="60">
        <f>SUM(H110:H112)</f>
        <v>199585.31</v>
      </c>
      <c r="I113" s="38"/>
      <c r="J113" s="39"/>
      <c r="K113" s="25">
        <f>SUM(K110:K112)</f>
        <v>199585.31</v>
      </c>
      <c r="L113" s="29">
        <f>SUM(L110:L112)</f>
        <v>199585.31</v>
      </c>
      <c r="M113" s="38"/>
      <c r="N113" s="39"/>
      <c r="O113" s="25">
        <f>SUM(O110:O112)</f>
        <v>199585.31</v>
      </c>
      <c r="P113" s="40">
        <v>0</v>
      </c>
      <c r="Q113" s="12"/>
    </row>
    <row r="114" spans="1:17" ht="12.75">
      <c r="A114" s="28"/>
      <c r="B114" s="23"/>
      <c r="C114" s="32"/>
      <c r="D114" s="28"/>
      <c r="E114" s="28"/>
      <c r="F114" s="32"/>
      <c r="G114" s="28"/>
      <c r="H114" s="29"/>
      <c r="I114" s="38"/>
      <c r="J114" s="39"/>
      <c r="K114" s="25"/>
      <c r="L114" s="29"/>
      <c r="M114" s="38"/>
      <c r="N114" s="39"/>
      <c r="O114" s="25"/>
      <c r="P114" s="40"/>
      <c r="Q114" s="12"/>
    </row>
    <row r="115" spans="1:17" ht="12.75">
      <c r="A115" s="73" t="s">
        <v>182</v>
      </c>
      <c r="B115" s="73"/>
      <c r="C115" s="73"/>
      <c r="D115" s="73"/>
      <c r="E115" s="73"/>
      <c r="F115" s="73"/>
      <c r="G115" s="73"/>
      <c r="H115" s="25"/>
      <c r="I115" s="20"/>
      <c r="J115" s="25"/>
      <c r="K115" s="25"/>
      <c r="L115" s="25"/>
      <c r="M115" s="20"/>
      <c r="N115" s="25"/>
      <c r="O115" s="34"/>
      <c r="P115" s="40"/>
      <c r="Q115" s="12"/>
    </row>
    <row r="116" spans="1:17" ht="12.75">
      <c r="A116" s="19" t="s">
        <v>321</v>
      </c>
      <c r="B116" s="23">
        <v>2</v>
      </c>
      <c r="C116" s="24" t="s">
        <v>183</v>
      </c>
      <c r="D116" s="19"/>
      <c r="E116" s="19"/>
      <c r="F116" s="24"/>
      <c r="G116" s="19" t="s">
        <v>184</v>
      </c>
      <c r="H116" s="25">
        <v>1071479.44</v>
      </c>
      <c r="I116" s="50" t="s">
        <v>322</v>
      </c>
      <c r="J116" s="39">
        <v>76691.2</v>
      </c>
      <c r="K116" s="25">
        <f aca="true" t="shared" si="22" ref="K116:K126">H116-J116</f>
        <v>994788.24</v>
      </c>
      <c r="L116" s="25">
        <f aca="true" t="shared" si="23" ref="L116:L126">H116</f>
        <v>1071479.44</v>
      </c>
      <c r="M116" s="50" t="s">
        <v>322</v>
      </c>
      <c r="N116" s="39">
        <f>J116</f>
        <v>76691.2</v>
      </c>
      <c r="O116" s="25">
        <f aca="true" t="shared" si="24" ref="O116:O126">L116-N116</f>
        <v>994788.24</v>
      </c>
      <c r="P116" s="40">
        <v>0</v>
      </c>
      <c r="Q116" s="12"/>
    </row>
    <row r="117" spans="1:17" ht="12.75">
      <c r="A117" s="19" t="s">
        <v>323</v>
      </c>
      <c r="B117" s="23">
        <v>2</v>
      </c>
      <c r="C117" s="24" t="s">
        <v>183</v>
      </c>
      <c r="D117" s="19"/>
      <c r="E117" s="19"/>
      <c r="F117" s="24"/>
      <c r="G117" s="19" t="s">
        <v>324</v>
      </c>
      <c r="H117" s="25">
        <v>673860</v>
      </c>
      <c r="I117" s="50"/>
      <c r="J117" s="39"/>
      <c r="K117" s="25">
        <f t="shared" si="22"/>
        <v>673860</v>
      </c>
      <c r="L117" s="25">
        <f t="shared" si="23"/>
        <v>673860</v>
      </c>
      <c r="M117" s="50"/>
      <c r="N117" s="39"/>
      <c r="O117" s="25">
        <f t="shared" si="24"/>
        <v>673860</v>
      </c>
      <c r="P117" s="40">
        <v>0</v>
      </c>
      <c r="Q117" s="12"/>
    </row>
    <row r="118" spans="1:17" ht="12.75">
      <c r="A118" s="19" t="s">
        <v>325</v>
      </c>
      <c r="B118" s="23">
        <v>2</v>
      </c>
      <c r="C118" s="24" t="s">
        <v>183</v>
      </c>
      <c r="D118" s="19"/>
      <c r="E118" s="19"/>
      <c r="F118" s="24"/>
      <c r="G118" s="19" t="s">
        <v>326</v>
      </c>
      <c r="H118" s="25">
        <v>0</v>
      </c>
      <c r="I118" s="50"/>
      <c r="J118" s="39"/>
      <c r="K118" s="25">
        <f t="shared" si="22"/>
        <v>0</v>
      </c>
      <c r="L118" s="25">
        <f t="shared" si="23"/>
        <v>0</v>
      </c>
      <c r="M118" s="50"/>
      <c r="N118" s="39"/>
      <c r="O118" s="25">
        <f t="shared" si="24"/>
        <v>0</v>
      </c>
      <c r="P118" s="40">
        <v>0</v>
      </c>
      <c r="Q118" s="12"/>
    </row>
    <row r="119" spans="1:17" ht="12.75">
      <c r="A119" s="19" t="s">
        <v>327</v>
      </c>
      <c r="B119" s="23">
        <v>2</v>
      </c>
      <c r="C119" s="24" t="s">
        <v>183</v>
      </c>
      <c r="D119" s="19"/>
      <c r="E119" s="19"/>
      <c r="F119" s="24"/>
      <c r="G119" s="19" t="s">
        <v>328</v>
      </c>
      <c r="H119" s="25">
        <v>9450</v>
      </c>
      <c r="I119" s="50" t="s">
        <v>329</v>
      </c>
      <c r="J119" s="39">
        <v>2345</v>
      </c>
      <c r="K119" s="25">
        <f t="shared" si="22"/>
        <v>7105</v>
      </c>
      <c r="L119" s="25">
        <f t="shared" si="23"/>
        <v>9450</v>
      </c>
      <c r="M119" s="50" t="s">
        <v>329</v>
      </c>
      <c r="N119" s="39">
        <f>J119</f>
        <v>2345</v>
      </c>
      <c r="O119" s="25">
        <f t="shared" si="24"/>
        <v>7105</v>
      </c>
      <c r="P119" s="40">
        <v>0</v>
      </c>
      <c r="Q119" s="12"/>
    </row>
    <row r="120" spans="1:17" ht="12.75">
      <c r="A120" s="19" t="s">
        <v>330</v>
      </c>
      <c r="B120" s="23">
        <v>2</v>
      </c>
      <c r="C120" s="24" t="s">
        <v>183</v>
      </c>
      <c r="D120" s="19"/>
      <c r="E120" s="19"/>
      <c r="F120" s="24"/>
      <c r="G120" s="19" t="s">
        <v>331</v>
      </c>
      <c r="H120" s="25">
        <v>806760</v>
      </c>
      <c r="I120" s="50"/>
      <c r="J120" s="39"/>
      <c r="K120" s="25">
        <f t="shared" si="22"/>
        <v>806760</v>
      </c>
      <c r="L120" s="25">
        <f t="shared" si="23"/>
        <v>806760</v>
      </c>
      <c r="M120" s="50"/>
      <c r="N120" s="39"/>
      <c r="O120" s="25">
        <f t="shared" si="24"/>
        <v>806760</v>
      </c>
      <c r="P120" s="40">
        <v>0</v>
      </c>
      <c r="Q120" s="12"/>
    </row>
    <row r="121" spans="1:17" ht="12.75">
      <c r="A121" s="19" t="s">
        <v>185</v>
      </c>
      <c r="B121" s="23">
        <v>2</v>
      </c>
      <c r="C121" s="24" t="s">
        <v>183</v>
      </c>
      <c r="D121" s="19"/>
      <c r="E121" s="19"/>
      <c r="F121" s="24"/>
      <c r="G121" s="19" t="s">
        <v>186</v>
      </c>
      <c r="H121" s="25">
        <v>7740</v>
      </c>
      <c r="I121" s="50"/>
      <c r="J121" s="39"/>
      <c r="K121" s="25">
        <f t="shared" si="22"/>
        <v>7740</v>
      </c>
      <c r="L121" s="25">
        <f t="shared" si="23"/>
        <v>7740</v>
      </c>
      <c r="M121" s="50"/>
      <c r="N121" s="39"/>
      <c r="O121" s="25">
        <f t="shared" si="24"/>
        <v>7740</v>
      </c>
      <c r="P121" s="40">
        <v>0</v>
      </c>
      <c r="Q121" s="12"/>
    </row>
    <row r="122" spans="1:17" ht="12.75">
      <c r="A122" s="19" t="s">
        <v>187</v>
      </c>
      <c r="B122" s="23">
        <v>2</v>
      </c>
      <c r="C122" s="24" t="s">
        <v>183</v>
      </c>
      <c r="D122" s="19"/>
      <c r="E122" s="19"/>
      <c r="F122" s="24"/>
      <c r="G122" s="19" t="s">
        <v>188</v>
      </c>
      <c r="H122" s="25">
        <v>12500</v>
      </c>
      <c r="I122" s="50"/>
      <c r="J122" s="39"/>
      <c r="K122" s="25">
        <f t="shared" si="22"/>
        <v>12500</v>
      </c>
      <c r="L122" s="25">
        <f t="shared" si="23"/>
        <v>12500</v>
      </c>
      <c r="M122" s="50"/>
      <c r="N122" s="39"/>
      <c r="O122" s="25">
        <f t="shared" si="24"/>
        <v>12500</v>
      </c>
      <c r="P122" s="40">
        <v>0</v>
      </c>
      <c r="Q122" s="12"/>
    </row>
    <row r="123" spans="1:17" ht="12.75">
      <c r="A123" s="19" t="s">
        <v>332</v>
      </c>
      <c r="B123" s="23">
        <v>2</v>
      </c>
      <c r="C123" s="24" t="s">
        <v>183</v>
      </c>
      <c r="D123" s="19"/>
      <c r="E123" s="19"/>
      <c r="F123" s="24"/>
      <c r="G123" s="19" t="s">
        <v>191</v>
      </c>
      <c r="H123" s="25">
        <v>55000</v>
      </c>
      <c r="I123" s="50"/>
      <c r="J123" s="39"/>
      <c r="K123" s="25">
        <f t="shared" si="22"/>
        <v>55000</v>
      </c>
      <c r="L123" s="25">
        <f t="shared" si="23"/>
        <v>55000</v>
      </c>
      <c r="M123" s="50"/>
      <c r="N123" s="39"/>
      <c r="O123" s="25">
        <f t="shared" si="24"/>
        <v>55000</v>
      </c>
      <c r="P123" s="40">
        <v>0</v>
      </c>
      <c r="Q123" s="12"/>
    </row>
    <row r="124" spans="1:17" ht="12.75">
      <c r="A124" s="19" t="s">
        <v>333</v>
      </c>
      <c r="B124" s="23">
        <v>2</v>
      </c>
      <c r="C124" s="24" t="s">
        <v>183</v>
      </c>
      <c r="D124" s="19"/>
      <c r="E124" s="19"/>
      <c r="F124" s="24"/>
      <c r="G124" s="19" t="s">
        <v>334</v>
      </c>
      <c r="H124" s="25">
        <v>2000</v>
      </c>
      <c r="I124" s="38"/>
      <c r="J124" s="39"/>
      <c r="K124" s="25">
        <f t="shared" si="22"/>
        <v>2000</v>
      </c>
      <c r="L124" s="25">
        <f t="shared" si="23"/>
        <v>2000</v>
      </c>
      <c r="M124" s="38"/>
      <c r="N124" s="39"/>
      <c r="O124" s="25">
        <f t="shared" si="24"/>
        <v>2000</v>
      </c>
      <c r="P124" s="40">
        <v>0</v>
      </c>
      <c r="Q124" s="12"/>
    </row>
    <row r="125" spans="1:17" ht="12.75">
      <c r="A125" s="19" t="s">
        <v>192</v>
      </c>
      <c r="B125" s="23">
        <v>2</v>
      </c>
      <c r="C125" s="24" t="s">
        <v>183</v>
      </c>
      <c r="D125" s="19"/>
      <c r="E125" s="19"/>
      <c r="F125" s="24"/>
      <c r="G125" s="19" t="s">
        <v>193</v>
      </c>
      <c r="H125" s="25">
        <v>24470747.84</v>
      </c>
      <c r="I125" s="38"/>
      <c r="J125" s="39"/>
      <c r="K125" s="25">
        <f t="shared" si="22"/>
        <v>24470747.84</v>
      </c>
      <c r="L125" s="25">
        <f t="shared" si="23"/>
        <v>24470747.84</v>
      </c>
      <c r="M125" s="38"/>
      <c r="N125" s="39"/>
      <c r="O125" s="25">
        <f t="shared" si="24"/>
        <v>24470747.84</v>
      </c>
      <c r="P125" s="40">
        <v>0</v>
      </c>
      <c r="Q125" s="12"/>
    </row>
    <row r="126" spans="1:17" ht="12.75">
      <c r="A126" s="19" t="s">
        <v>192</v>
      </c>
      <c r="B126" s="23">
        <v>2</v>
      </c>
      <c r="C126" s="24" t="s">
        <v>183</v>
      </c>
      <c r="D126" s="19"/>
      <c r="E126" s="19"/>
      <c r="F126" s="24">
        <v>301.303</v>
      </c>
      <c r="G126" s="19" t="s">
        <v>335</v>
      </c>
      <c r="H126" s="25">
        <v>4950924.94</v>
      </c>
      <c r="I126" s="38"/>
      <c r="J126" s="39"/>
      <c r="K126" s="25">
        <f t="shared" si="22"/>
        <v>4950924.94</v>
      </c>
      <c r="L126" s="25">
        <f t="shared" si="23"/>
        <v>4950924.94</v>
      </c>
      <c r="M126" s="38"/>
      <c r="N126" s="39"/>
      <c r="O126" s="25">
        <f t="shared" si="24"/>
        <v>4950924.94</v>
      </c>
      <c r="P126" s="40">
        <v>0</v>
      </c>
      <c r="Q126" s="12"/>
    </row>
    <row r="127" spans="1:17" ht="12.75">
      <c r="A127" s="74" t="s">
        <v>194</v>
      </c>
      <c r="B127" s="74"/>
      <c r="C127" s="74"/>
      <c r="D127" s="74"/>
      <c r="E127" s="74"/>
      <c r="F127" s="74"/>
      <c r="G127" s="74"/>
      <c r="H127" s="60">
        <f>SUM(H116:H126)</f>
        <v>32060462.220000003</v>
      </c>
      <c r="I127" s="38" t="s">
        <v>195</v>
      </c>
      <c r="J127" s="39">
        <f>SUM(J116:J126)</f>
        <v>79036.2</v>
      </c>
      <c r="K127" s="25">
        <f>SUM(K116:K126)</f>
        <v>31981426.02</v>
      </c>
      <c r="L127" s="29">
        <f>SUM(L116:L126)</f>
        <v>32060462.220000003</v>
      </c>
      <c r="M127" s="38" t="s">
        <v>195</v>
      </c>
      <c r="N127" s="34">
        <f>SUM(N116:N126)</f>
        <v>79036.2</v>
      </c>
      <c r="O127" s="25">
        <f>SUM(O116:O126)</f>
        <v>31981426.02</v>
      </c>
      <c r="P127" s="40">
        <v>0</v>
      </c>
      <c r="Q127" s="12"/>
    </row>
    <row r="128" spans="1:17" ht="12.75">
      <c r="A128" s="28"/>
      <c r="B128" s="31"/>
      <c r="C128" s="32"/>
      <c r="D128" s="28"/>
      <c r="E128" s="28"/>
      <c r="F128" s="32"/>
      <c r="G128" s="28"/>
      <c r="H128" s="29"/>
      <c r="I128" s="38"/>
      <c r="J128" s="39"/>
      <c r="K128" s="25"/>
      <c r="L128" s="29"/>
      <c r="M128" s="38"/>
      <c r="N128" s="39"/>
      <c r="O128" s="25"/>
      <c r="P128" s="40"/>
      <c r="Q128" s="12"/>
    </row>
    <row r="129" spans="1:17" ht="12.75">
      <c r="A129" s="73" t="s">
        <v>196</v>
      </c>
      <c r="B129" s="73"/>
      <c r="C129" s="73"/>
      <c r="D129" s="73"/>
      <c r="E129" s="73"/>
      <c r="F129" s="73"/>
      <c r="G129" s="73"/>
      <c r="H129" s="25"/>
      <c r="I129" s="20"/>
      <c r="J129" s="25"/>
      <c r="K129" s="25"/>
      <c r="L129" s="25"/>
      <c r="M129" s="20"/>
      <c r="N129" s="25"/>
      <c r="O129" s="34"/>
      <c r="P129" s="40"/>
      <c r="Q129" s="12"/>
    </row>
    <row r="130" spans="1:17" ht="12.75">
      <c r="A130" s="19" t="s">
        <v>197</v>
      </c>
      <c r="B130" s="23">
        <v>2</v>
      </c>
      <c r="C130" s="24" t="s">
        <v>198</v>
      </c>
      <c r="D130" s="19"/>
      <c r="E130" s="19"/>
      <c r="F130" s="24"/>
      <c r="G130" s="19" t="s">
        <v>199</v>
      </c>
      <c r="H130" s="25">
        <v>3710979.71</v>
      </c>
      <c r="I130" s="38"/>
      <c r="J130" s="39"/>
      <c r="K130" s="25">
        <f aca="true" t="shared" si="25" ref="K130:K136">H130</f>
        <v>3710979.71</v>
      </c>
      <c r="L130" s="25">
        <f aca="true" t="shared" si="26" ref="L130:L136">K130</f>
        <v>3710979.71</v>
      </c>
      <c r="M130" s="38"/>
      <c r="N130" s="39"/>
      <c r="O130" s="25">
        <f aca="true" t="shared" si="27" ref="O130:O136">L130</f>
        <v>3710979.71</v>
      </c>
      <c r="P130" s="40">
        <v>0</v>
      </c>
      <c r="Q130" s="12"/>
    </row>
    <row r="131" spans="1:17" ht="12.75">
      <c r="A131" s="19" t="s">
        <v>200</v>
      </c>
      <c r="B131" s="23">
        <v>2</v>
      </c>
      <c r="C131" s="24" t="s">
        <v>198</v>
      </c>
      <c r="D131" s="19"/>
      <c r="E131" s="19"/>
      <c r="F131" s="24"/>
      <c r="G131" s="19" t="s">
        <v>201</v>
      </c>
      <c r="H131" s="25">
        <v>8420.34</v>
      </c>
      <c r="I131" s="38"/>
      <c r="J131" s="39"/>
      <c r="K131" s="25">
        <f t="shared" si="25"/>
        <v>8420.34</v>
      </c>
      <c r="L131" s="25">
        <f t="shared" si="26"/>
        <v>8420.34</v>
      </c>
      <c r="M131" s="38"/>
      <c r="N131" s="39"/>
      <c r="O131" s="25">
        <f t="shared" si="27"/>
        <v>8420.34</v>
      </c>
      <c r="P131" s="40">
        <v>0</v>
      </c>
      <c r="Q131" s="12"/>
    </row>
    <row r="132" spans="1:17" ht="12.75">
      <c r="A132" s="20" t="s">
        <v>202</v>
      </c>
      <c r="B132" s="23">
        <v>2</v>
      </c>
      <c r="C132" s="24" t="s">
        <v>198</v>
      </c>
      <c r="D132" s="19"/>
      <c r="E132" s="19"/>
      <c r="F132" s="24"/>
      <c r="G132" s="19" t="s">
        <v>203</v>
      </c>
      <c r="H132" s="25">
        <v>386121.28</v>
      </c>
      <c r="I132" s="38"/>
      <c r="J132" s="39"/>
      <c r="K132" s="25">
        <f t="shared" si="25"/>
        <v>386121.28</v>
      </c>
      <c r="L132" s="25">
        <f t="shared" si="26"/>
        <v>386121.28</v>
      </c>
      <c r="M132" s="38"/>
      <c r="N132" s="39"/>
      <c r="O132" s="25">
        <f t="shared" si="27"/>
        <v>386121.28</v>
      </c>
      <c r="P132" s="40">
        <v>0</v>
      </c>
      <c r="Q132" s="12"/>
    </row>
    <row r="133" spans="1:17" ht="12.75">
      <c r="A133" s="20" t="s">
        <v>336</v>
      </c>
      <c r="B133" s="23">
        <v>2</v>
      </c>
      <c r="C133" s="24" t="s">
        <v>198</v>
      </c>
      <c r="D133" s="19"/>
      <c r="E133" s="19"/>
      <c r="F133" s="24"/>
      <c r="G133" s="19" t="s">
        <v>337</v>
      </c>
      <c r="H133" s="25">
        <v>234109.32</v>
      </c>
      <c r="I133" s="38"/>
      <c r="J133" s="39"/>
      <c r="K133" s="25">
        <f t="shared" si="25"/>
        <v>234109.32</v>
      </c>
      <c r="L133" s="25">
        <f t="shared" si="26"/>
        <v>234109.32</v>
      </c>
      <c r="M133" s="38"/>
      <c r="N133" s="39"/>
      <c r="O133" s="25">
        <f t="shared" si="27"/>
        <v>234109.32</v>
      </c>
      <c r="P133" s="40">
        <v>0</v>
      </c>
      <c r="Q133" s="12"/>
    </row>
    <row r="134" spans="1:17" ht="12.75">
      <c r="A134" s="19" t="s">
        <v>204</v>
      </c>
      <c r="B134" s="23">
        <v>2</v>
      </c>
      <c r="C134" s="24" t="s">
        <v>198</v>
      </c>
      <c r="D134" s="19"/>
      <c r="E134" s="19"/>
      <c r="F134" s="24"/>
      <c r="G134" s="19" t="s">
        <v>205</v>
      </c>
      <c r="H134" s="25">
        <v>529938.4</v>
      </c>
      <c r="I134" s="38"/>
      <c r="J134" s="39"/>
      <c r="K134" s="25">
        <f t="shared" si="25"/>
        <v>529938.4</v>
      </c>
      <c r="L134" s="25">
        <f t="shared" si="26"/>
        <v>529938.4</v>
      </c>
      <c r="M134" s="38"/>
      <c r="N134" s="39"/>
      <c r="O134" s="25">
        <f t="shared" si="27"/>
        <v>529938.4</v>
      </c>
      <c r="P134" s="40">
        <v>0</v>
      </c>
      <c r="Q134" s="12"/>
    </row>
    <row r="135" spans="1:17" ht="12.75">
      <c r="A135" s="19" t="s">
        <v>206</v>
      </c>
      <c r="B135" s="23">
        <v>2</v>
      </c>
      <c r="C135" s="24" t="s">
        <v>198</v>
      </c>
      <c r="D135" s="19"/>
      <c r="E135" s="19"/>
      <c r="F135" s="24"/>
      <c r="G135" s="19" t="s">
        <v>207</v>
      </c>
      <c r="H135" s="25">
        <v>15000</v>
      </c>
      <c r="I135" s="38"/>
      <c r="J135" s="39"/>
      <c r="K135" s="25">
        <f t="shared" si="25"/>
        <v>15000</v>
      </c>
      <c r="L135" s="25">
        <f t="shared" si="26"/>
        <v>15000</v>
      </c>
      <c r="M135" s="38"/>
      <c r="N135" s="39"/>
      <c r="O135" s="25">
        <f t="shared" si="27"/>
        <v>15000</v>
      </c>
      <c r="P135" s="40">
        <v>0</v>
      </c>
      <c r="Q135" s="12"/>
    </row>
    <row r="136" spans="1:17" ht="12.75">
      <c r="A136" s="19" t="s">
        <v>208</v>
      </c>
      <c r="B136" s="23">
        <v>2</v>
      </c>
      <c r="C136" s="24" t="s">
        <v>198</v>
      </c>
      <c r="D136" s="19"/>
      <c r="E136" s="19"/>
      <c r="F136" s="24"/>
      <c r="G136" s="19" t="s">
        <v>209</v>
      </c>
      <c r="H136" s="25">
        <v>7889</v>
      </c>
      <c r="I136" s="38"/>
      <c r="J136" s="39"/>
      <c r="K136" s="25">
        <f t="shared" si="25"/>
        <v>7889</v>
      </c>
      <c r="L136" s="25">
        <f t="shared" si="26"/>
        <v>7889</v>
      </c>
      <c r="M136" s="38"/>
      <c r="N136" s="39"/>
      <c r="O136" s="25">
        <f t="shared" si="27"/>
        <v>7889</v>
      </c>
      <c r="P136" s="40">
        <v>0</v>
      </c>
      <c r="Q136" s="12"/>
    </row>
    <row r="137" spans="1:17" ht="12.75">
      <c r="A137" s="74" t="s">
        <v>210</v>
      </c>
      <c r="B137" s="74"/>
      <c r="C137" s="74"/>
      <c r="D137" s="74"/>
      <c r="E137" s="74"/>
      <c r="F137" s="74"/>
      <c r="G137" s="74"/>
      <c r="H137" s="60">
        <f>SUM(H130:H136)</f>
        <v>4892458.050000001</v>
      </c>
      <c r="I137" s="38"/>
      <c r="J137" s="39"/>
      <c r="K137" s="25">
        <f>SUM(K130:K136)</f>
        <v>4892458.050000001</v>
      </c>
      <c r="L137" s="29">
        <f>SUM(L130:L136)</f>
        <v>4892458.050000001</v>
      </c>
      <c r="M137" s="38"/>
      <c r="N137" s="39"/>
      <c r="O137" s="25">
        <f>SUM(O130:O136)</f>
        <v>4892458.050000001</v>
      </c>
      <c r="P137" s="40">
        <v>0</v>
      </c>
      <c r="Q137" s="12"/>
    </row>
    <row r="138" spans="1:17" ht="12.75">
      <c r="A138" s="28"/>
      <c r="B138" s="31"/>
      <c r="C138" s="32"/>
      <c r="D138" s="28"/>
      <c r="E138" s="28"/>
      <c r="F138" s="32"/>
      <c r="G138" s="28"/>
      <c r="H138" s="29"/>
      <c r="I138" s="38"/>
      <c r="J138" s="39"/>
      <c r="K138" s="25"/>
      <c r="L138" s="29"/>
      <c r="M138" s="38"/>
      <c r="N138" s="39"/>
      <c r="O138" s="25"/>
      <c r="P138" s="40"/>
      <c r="Q138" s="12"/>
    </row>
    <row r="139" spans="1:17" ht="12.75">
      <c r="A139" s="76" t="s">
        <v>211</v>
      </c>
      <c r="B139" s="76"/>
      <c r="C139" s="76"/>
      <c r="D139" s="28"/>
      <c r="E139" s="28"/>
      <c r="F139" s="32"/>
      <c r="G139" s="28"/>
      <c r="H139" s="64">
        <f>H11+H15+H19+H29+H34+H60+H71+H84+H96+H102+H107+H113+H127+H137</f>
        <v>453009306.6</v>
      </c>
      <c r="I139" s="38"/>
      <c r="J139" s="65">
        <f>J11+J15+J60+J71+J84+J127</f>
        <v>64589908.300000004</v>
      </c>
      <c r="K139" s="66">
        <f>K11+K15+K19+K60+K71+K84+K96+K102+K107+K113+K127+K137+K29+K34</f>
        <v>388419398.29999995</v>
      </c>
      <c r="L139" s="29">
        <f>L11+L15+L19+L29+L34+L60+L71+L84+L96+L102+L107+L113+L127+L137</f>
        <v>453009306.6</v>
      </c>
      <c r="M139" s="38"/>
      <c r="N139" s="39">
        <f>N11+N15+N60+N71+N84+N127</f>
        <v>64589908.300000004</v>
      </c>
      <c r="O139" s="25">
        <f>O11+O15+O19+O60+O71+O84+O96+O102+O107+O113+O127+O137+O29+O34</f>
        <v>388419398.29999995</v>
      </c>
      <c r="P139" s="40">
        <v>0</v>
      </c>
      <c r="Q139" s="12"/>
    </row>
    <row r="140" spans="1:17" ht="12.75">
      <c r="A140" s="28"/>
      <c r="B140" s="31"/>
      <c r="C140" s="32"/>
      <c r="D140" s="28"/>
      <c r="E140" s="28"/>
      <c r="F140" s="32"/>
      <c r="G140" s="28"/>
      <c r="H140" s="29"/>
      <c r="I140" s="38"/>
      <c r="J140" s="39"/>
      <c r="K140" s="25"/>
      <c r="L140" s="29"/>
      <c r="M140" s="38"/>
      <c r="N140" s="39"/>
      <c r="O140" s="25"/>
      <c r="P140" s="40"/>
      <c r="Q140" s="12"/>
    </row>
    <row r="141" spans="1:17" ht="12.75">
      <c r="A141" s="28"/>
      <c r="B141" s="31"/>
      <c r="C141" s="32"/>
      <c r="D141" s="28"/>
      <c r="E141" s="28"/>
      <c r="F141" s="32"/>
      <c r="G141" s="28"/>
      <c r="H141" s="29"/>
      <c r="I141" s="38"/>
      <c r="J141" s="39"/>
      <c r="K141" s="25"/>
      <c r="L141" s="29"/>
      <c r="M141" s="38"/>
      <c r="N141" s="39"/>
      <c r="O141" s="25"/>
      <c r="P141" s="40"/>
      <c r="Q141" s="12"/>
    </row>
    <row r="142" spans="1:17" ht="12.75">
      <c r="A142" s="28"/>
      <c r="B142" s="31"/>
      <c r="C142" s="32"/>
      <c r="D142" s="28"/>
      <c r="E142" s="28"/>
      <c r="F142" s="32"/>
      <c r="G142" s="28"/>
      <c r="H142" s="29"/>
      <c r="I142" s="38"/>
      <c r="J142" s="39"/>
      <c r="K142" s="25"/>
      <c r="L142" s="29"/>
      <c r="M142" s="38"/>
      <c r="N142" s="39"/>
      <c r="O142" s="25"/>
      <c r="P142" s="40"/>
      <c r="Q142" s="12"/>
    </row>
    <row r="143" spans="1:17" ht="12.75">
      <c r="A143" s="28"/>
      <c r="B143" s="31"/>
      <c r="C143" s="32"/>
      <c r="D143" s="28"/>
      <c r="E143" s="28"/>
      <c r="F143" s="32"/>
      <c r="G143" s="28"/>
      <c r="H143" s="29"/>
      <c r="I143" s="38"/>
      <c r="J143" s="39"/>
      <c r="K143" s="25"/>
      <c r="L143" s="29"/>
      <c r="M143" s="38"/>
      <c r="N143" s="39"/>
      <c r="O143" s="25"/>
      <c r="P143" s="40"/>
      <c r="Q143" s="12"/>
    </row>
    <row r="144" spans="1:17" ht="12.75">
      <c r="A144" s="28"/>
      <c r="B144" s="31"/>
      <c r="C144" s="32"/>
      <c r="D144" s="28"/>
      <c r="E144" s="28"/>
      <c r="F144" s="32"/>
      <c r="G144" s="28"/>
      <c r="H144" s="29"/>
      <c r="I144" s="38"/>
      <c r="J144" s="39"/>
      <c r="K144" s="25"/>
      <c r="L144" s="29"/>
      <c r="M144" s="38"/>
      <c r="N144" s="39"/>
      <c r="O144" s="25"/>
      <c r="P144" s="40"/>
      <c r="Q144" s="12"/>
    </row>
    <row r="145" spans="1:17" ht="12.75">
      <c r="A145" s="73" t="s">
        <v>212</v>
      </c>
      <c r="B145" s="73"/>
      <c r="C145" s="73"/>
      <c r="D145" s="73"/>
      <c r="E145" s="73"/>
      <c r="F145" s="73"/>
      <c r="G145" s="73"/>
      <c r="H145" s="25"/>
      <c r="I145" s="20"/>
      <c r="J145" s="25"/>
      <c r="K145" s="25"/>
      <c r="L145" s="25"/>
      <c r="M145" s="20"/>
      <c r="N145" s="25"/>
      <c r="O145" s="34"/>
      <c r="P145" s="40"/>
      <c r="Q145" s="12"/>
    </row>
    <row r="146" spans="1:17" ht="12.75">
      <c r="A146" s="19" t="s">
        <v>213</v>
      </c>
      <c r="B146" s="23">
        <v>2</v>
      </c>
      <c r="C146" s="24" t="s">
        <v>214</v>
      </c>
      <c r="D146" s="19"/>
      <c r="E146" s="19"/>
      <c r="F146" s="24"/>
      <c r="G146" s="19" t="s">
        <v>215</v>
      </c>
      <c r="H146" s="25">
        <v>181212279.37</v>
      </c>
      <c r="I146" s="38"/>
      <c r="J146" s="39"/>
      <c r="K146" s="25">
        <f>H146</f>
        <v>181212279.37</v>
      </c>
      <c r="L146" s="25">
        <f>H146</f>
        <v>181212279.37</v>
      </c>
      <c r="M146" s="38"/>
      <c r="N146" s="39"/>
      <c r="O146" s="25">
        <f>L146</f>
        <v>181212279.37</v>
      </c>
      <c r="P146" s="40">
        <v>0</v>
      </c>
      <c r="Q146" s="12"/>
    </row>
    <row r="147" spans="1:17" ht="12.75">
      <c r="A147" s="19" t="s">
        <v>216</v>
      </c>
      <c r="B147" s="23">
        <v>2</v>
      </c>
      <c r="C147" s="24" t="s">
        <v>214</v>
      </c>
      <c r="D147" s="19"/>
      <c r="E147" s="19"/>
      <c r="F147" s="24"/>
      <c r="G147" s="19" t="s">
        <v>217</v>
      </c>
      <c r="H147" s="25">
        <v>163364090.15</v>
      </c>
      <c r="I147" s="38"/>
      <c r="J147" s="39"/>
      <c r="K147" s="25">
        <f>H147</f>
        <v>163364090.15</v>
      </c>
      <c r="L147" s="25">
        <f>H147</f>
        <v>163364090.15</v>
      </c>
      <c r="M147" s="38"/>
      <c r="N147" s="39"/>
      <c r="O147" s="25">
        <f>L147</f>
        <v>163364090.15</v>
      </c>
      <c r="P147" s="40">
        <v>0</v>
      </c>
      <c r="Q147" s="12"/>
    </row>
    <row r="148" spans="1:17" ht="12.75">
      <c r="A148" s="20" t="s">
        <v>218</v>
      </c>
      <c r="B148" s="23">
        <v>2</v>
      </c>
      <c r="C148" s="24" t="s">
        <v>214</v>
      </c>
      <c r="D148" s="19"/>
      <c r="E148" s="19"/>
      <c r="F148" s="24"/>
      <c r="G148" s="19" t="s">
        <v>219</v>
      </c>
      <c r="H148" s="25">
        <v>-46979577.1</v>
      </c>
      <c r="I148" s="38"/>
      <c r="J148" s="39"/>
      <c r="K148" s="25">
        <f>H148</f>
        <v>-46979577.1</v>
      </c>
      <c r="L148" s="25">
        <f>H148</f>
        <v>-46979577.1</v>
      </c>
      <c r="M148" s="38"/>
      <c r="N148" s="39"/>
      <c r="O148" s="25">
        <f>L148</f>
        <v>-46979577.1</v>
      </c>
      <c r="P148" s="40">
        <v>0</v>
      </c>
      <c r="Q148" s="12"/>
    </row>
    <row r="149" spans="1:17" ht="12.75">
      <c r="A149" s="74" t="s">
        <v>220</v>
      </c>
      <c r="B149" s="74"/>
      <c r="C149" s="74"/>
      <c r="D149" s="74"/>
      <c r="E149" s="74"/>
      <c r="F149" s="74"/>
      <c r="G149" s="74"/>
      <c r="H149" s="60">
        <f>SUM(H140:H148)</f>
        <v>297596792.41999996</v>
      </c>
      <c r="I149" s="38"/>
      <c r="J149" s="39"/>
      <c r="K149" s="25">
        <f>SUM(K140:K148)</f>
        <v>297596792.41999996</v>
      </c>
      <c r="L149" s="29">
        <f>SUM(L140:L148)</f>
        <v>297596792.41999996</v>
      </c>
      <c r="M149" s="38"/>
      <c r="N149" s="39"/>
      <c r="O149" s="25">
        <f>SUM(O140:O148)</f>
        <v>297596792.41999996</v>
      </c>
      <c r="P149" s="40"/>
      <c r="Q149" s="12"/>
    </row>
    <row r="150" spans="1:17" ht="12.75">
      <c r="A150" s="20"/>
      <c r="B150" s="23"/>
      <c r="C150" s="24"/>
      <c r="D150" s="19"/>
      <c r="E150" s="19"/>
      <c r="F150" s="24"/>
      <c r="G150" s="19"/>
      <c r="H150" s="25"/>
      <c r="I150" s="38"/>
      <c r="J150" s="39"/>
      <c r="K150" s="25"/>
      <c r="L150" s="25"/>
      <c r="M150" s="38"/>
      <c r="N150" s="39"/>
      <c r="O150" s="25"/>
      <c r="P150" s="40"/>
      <c r="Q150" s="12"/>
    </row>
    <row r="151" spans="1:17" ht="12.75">
      <c r="A151" s="20"/>
      <c r="B151" s="23"/>
      <c r="C151" s="24"/>
      <c r="D151" s="19"/>
      <c r="E151" s="19"/>
      <c r="F151" s="24"/>
      <c r="G151" s="19"/>
      <c r="H151" s="25"/>
      <c r="I151" s="38"/>
      <c r="J151" s="39"/>
      <c r="K151" s="25"/>
      <c r="L151" s="25"/>
      <c r="M151" s="38"/>
      <c r="N151" s="39"/>
      <c r="O151" s="25"/>
      <c r="P151" s="40"/>
      <c r="Q151" s="12"/>
    </row>
    <row r="152" spans="1:17" ht="12.75">
      <c r="A152" s="73" t="s">
        <v>221</v>
      </c>
      <c r="B152" s="73"/>
      <c r="C152" s="73"/>
      <c r="D152" s="73"/>
      <c r="E152" s="73"/>
      <c r="F152" s="73"/>
      <c r="G152" s="73"/>
      <c r="H152" s="25"/>
      <c r="I152" s="20"/>
      <c r="J152" s="25"/>
      <c r="K152" s="25"/>
      <c r="L152" s="25"/>
      <c r="M152" s="20"/>
      <c r="N152" s="25"/>
      <c r="O152" s="34"/>
      <c r="P152" s="40"/>
      <c r="Q152" s="12"/>
    </row>
    <row r="153" spans="1:17" ht="12.75">
      <c r="A153" s="20" t="s">
        <v>222</v>
      </c>
      <c r="B153" s="23">
        <v>2</v>
      </c>
      <c r="C153" s="24" t="s">
        <v>214</v>
      </c>
      <c r="D153" s="19"/>
      <c r="E153" s="19"/>
      <c r="F153" s="24"/>
      <c r="G153" s="19" t="s">
        <v>223</v>
      </c>
      <c r="H153" s="25">
        <v>921411.4</v>
      </c>
      <c r="I153" s="38"/>
      <c r="J153" s="39"/>
      <c r="K153" s="25">
        <f>H153</f>
        <v>921411.4</v>
      </c>
      <c r="L153" s="25">
        <f>H153</f>
        <v>921411.4</v>
      </c>
      <c r="M153" s="38"/>
      <c r="N153" s="39"/>
      <c r="O153" s="25">
        <f>L153</f>
        <v>921411.4</v>
      </c>
      <c r="P153" s="40">
        <v>0</v>
      </c>
      <c r="Q153" s="12"/>
    </row>
    <row r="154" spans="1:17" ht="12.75">
      <c r="A154" s="20" t="s">
        <v>224</v>
      </c>
      <c r="B154" s="23">
        <v>2</v>
      </c>
      <c r="C154" s="24" t="s">
        <v>214</v>
      </c>
      <c r="D154" s="19"/>
      <c r="E154" s="19"/>
      <c r="F154" s="24"/>
      <c r="G154" s="19" t="s">
        <v>225</v>
      </c>
      <c r="H154" s="25">
        <v>34610</v>
      </c>
      <c r="I154" s="38"/>
      <c r="J154" s="39"/>
      <c r="K154" s="25">
        <f>H154</f>
        <v>34610</v>
      </c>
      <c r="L154" s="25">
        <f>H154</f>
        <v>34610</v>
      </c>
      <c r="M154" s="38"/>
      <c r="N154" s="39"/>
      <c r="O154" s="25">
        <f>L154</f>
        <v>34610</v>
      </c>
      <c r="P154" s="40">
        <v>0</v>
      </c>
      <c r="Q154" s="12"/>
    </row>
    <row r="155" spans="1:17" ht="12.75">
      <c r="A155" s="74" t="s">
        <v>226</v>
      </c>
      <c r="B155" s="74"/>
      <c r="C155" s="74"/>
      <c r="D155" s="74"/>
      <c r="E155" s="74"/>
      <c r="F155" s="74"/>
      <c r="G155" s="74"/>
      <c r="H155" s="60">
        <f>SUM(H153:H154)</f>
        <v>956021.4</v>
      </c>
      <c r="I155" s="38"/>
      <c r="J155" s="39"/>
      <c r="K155" s="25">
        <f>SUM(K153:K154)</f>
        <v>956021.4</v>
      </c>
      <c r="L155" s="29">
        <f>SUM(L153:L154)</f>
        <v>956021.4</v>
      </c>
      <c r="M155" s="38"/>
      <c r="N155" s="39"/>
      <c r="O155" s="25">
        <f>SUM(O153:O154)</f>
        <v>956021.4</v>
      </c>
      <c r="P155" s="40">
        <v>0</v>
      </c>
      <c r="Q155" s="12"/>
    </row>
    <row r="156" spans="1:17" ht="12.75">
      <c r="A156" s="28"/>
      <c r="B156" s="31"/>
      <c r="C156" s="32"/>
      <c r="D156" s="28"/>
      <c r="E156" s="28"/>
      <c r="F156" s="32"/>
      <c r="G156" s="28"/>
      <c r="H156" s="29"/>
      <c r="I156" s="38"/>
      <c r="J156" s="39"/>
      <c r="K156" s="25"/>
      <c r="L156" s="29"/>
      <c r="M156" s="38"/>
      <c r="N156" s="39"/>
      <c r="O156" s="25"/>
      <c r="P156" s="40"/>
      <c r="Q156" s="12"/>
    </row>
    <row r="157" spans="1:17" ht="12.75">
      <c r="A157" s="73" t="s">
        <v>227</v>
      </c>
      <c r="B157" s="73"/>
      <c r="C157" s="73"/>
      <c r="D157" s="73"/>
      <c r="E157" s="73"/>
      <c r="F157" s="73"/>
      <c r="G157" s="73"/>
      <c r="H157" s="25"/>
      <c r="I157" s="20"/>
      <c r="J157" s="25"/>
      <c r="K157" s="25"/>
      <c r="L157" s="25"/>
      <c r="M157" s="20"/>
      <c r="N157" s="25"/>
      <c r="O157" s="34"/>
      <c r="P157" s="40"/>
      <c r="Q157" s="12"/>
    </row>
    <row r="158" spans="1:17" ht="12.75">
      <c r="A158" s="20" t="s">
        <v>228</v>
      </c>
      <c r="B158" s="23">
        <v>2</v>
      </c>
      <c r="C158" s="24" t="s">
        <v>229</v>
      </c>
      <c r="D158" s="19"/>
      <c r="E158" s="19"/>
      <c r="F158" s="24"/>
      <c r="G158" s="19" t="s">
        <v>230</v>
      </c>
      <c r="H158" s="25">
        <v>20855244.7</v>
      </c>
      <c r="I158" s="38"/>
      <c r="J158" s="39"/>
      <c r="K158" s="25">
        <f>H158</f>
        <v>20855244.7</v>
      </c>
      <c r="L158" s="25">
        <f>H158</f>
        <v>20855244.7</v>
      </c>
      <c r="M158" s="38"/>
      <c r="N158" s="39"/>
      <c r="O158" s="25">
        <f>L158</f>
        <v>20855244.7</v>
      </c>
      <c r="P158" s="40">
        <v>0</v>
      </c>
      <c r="Q158" s="12"/>
    </row>
    <row r="159" spans="1:17" ht="12.75">
      <c r="A159" s="20" t="s">
        <v>231</v>
      </c>
      <c r="B159" s="23">
        <v>2</v>
      </c>
      <c r="C159" s="24" t="s">
        <v>229</v>
      </c>
      <c r="D159" s="19"/>
      <c r="E159" s="19"/>
      <c r="F159" s="24"/>
      <c r="G159" s="19" t="s">
        <v>232</v>
      </c>
      <c r="H159" s="25">
        <v>3800395</v>
      </c>
      <c r="I159" s="38"/>
      <c r="J159" s="39"/>
      <c r="K159" s="25">
        <f>H159</f>
        <v>3800395</v>
      </c>
      <c r="L159" s="25">
        <f>H159</f>
        <v>3800395</v>
      </c>
      <c r="M159" s="38"/>
      <c r="N159" s="39"/>
      <c r="O159" s="25">
        <f>L159</f>
        <v>3800395</v>
      </c>
      <c r="P159" s="40">
        <v>0</v>
      </c>
      <c r="Q159" s="12"/>
    </row>
    <row r="160" spans="1:17" ht="12.75">
      <c r="A160" s="20" t="s">
        <v>338</v>
      </c>
      <c r="B160" s="23">
        <v>2</v>
      </c>
      <c r="C160" s="24" t="s">
        <v>229</v>
      </c>
      <c r="D160" s="19"/>
      <c r="E160" s="19"/>
      <c r="F160" s="24"/>
      <c r="G160" s="19" t="s">
        <v>339</v>
      </c>
      <c r="H160" s="25">
        <v>29421672.78</v>
      </c>
      <c r="I160" s="38"/>
      <c r="J160" s="39"/>
      <c r="K160" s="25">
        <f>H160</f>
        <v>29421672.78</v>
      </c>
      <c r="L160" s="25">
        <f>H160</f>
        <v>29421672.78</v>
      </c>
      <c r="M160" s="38"/>
      <c r="N160" s="39"/>
      <c r="O160" s="25">
        <f>L160</f>
        <v>29421672.78</v>
      </c>
      <c r="P160" s="40">
        <v>0</v>
      </c>
      <c r="Q160" s="12"/>
    </row>
    <row r="161" spans="1:17" ht="12.75">
      <c r="A161" s="74" t="s">
        <v>233</v>
      </c>
      <c r="B161" s="74"/>
      <c r="C161" s="74"/>
      <c r="D161" s="74"/>
      <c r="E161" s="74"/>
      <c r="F161" s="74"/>
      <c r="G161" s="74"/>
      <c r="H161" s="60">
        <f>SUM(H158:H160)</f>
        <v>54077312.480000004</v>
      </c>
      <c r="I161" s="38"/>
      <c r="J161" s="39"/>
      <c r="K161" s="25">
        <f>SUM(K158:K160)</f>
        <v>54077312.480000004</v>
      </c>
      <c r="L161" s="29">
        <f>SUM(L158:L160)</f>
        <v>54077312.480000004</v>
      </c>
      <c r="M161" s="38"/>
      <c r="N161" s="39"/>
      <c r="O161" s="25">
        <f>SUM(O158:O160)</f>
        <v>54077312.480000004</v>
      </c>
      <c r="P161" s="40">
        <v>0</v>
      </c>
      <c r="Q161" s="12"/>
    </row>
    <row r="162" spans="1:17" ht="12.75">
      <c r="A162" s="28"/>
      <c r="B162" s="31"/>
      <c r="C162" s="32"/>
      <c r="D162" s="28"/>
      <c r="E162" s="28"/>
      <c r="F162" s="32"/>
      <c r="G162" s="28"/>
      <c r="H162" s="29"/>
      <c r="I162" s="38"/>
      <c r="J162" s="39"/>
      <c r="K162" s="25"/>
      <c r="L162" s="29"/>
      <c r="M162" s="38"/>
      <c r="N162" s="39"/>
      <c r="O162" s="25"/>
      <c r="P162" s="40"/>
      <c r="Q162" s="12"/>
    </row>
    <row r="163" spans="1:17" ht="12.75">
      <c r="A163" s="73" t="s">
        <v>234</v>
      </c>
      <c r="B163" s="73"/>
      <c r="C163" s="73"/>
      <c r="D163" s="73"/>
      <c r="E163" s="73"/>
      <c r="F163" s="73"/>
      <c r="G163" s="73"/>
      <c r="H163" s="25"/>
      <c r="I163" s="20"/>
      <c r="J163" s="25"/>
      <c r="K163" s="25"/>
      <c r="L163" s="25"/>
      <c r="M163" s="20"/>
      <c r="N163" s="25"/>
      <c r="O163" s="34"/>
      <c r="P163" s="40"/>
      <c r="Q163" s="12"/>
    </row>
    <row r="164" spans="1:17" ht="12.75">
      <c r="A164" s="19" t="s">
        <v>235</v>
      </c>
      <c r="B164" s="23">
        <v>2</v>
      </c>
      <c r="C164" s="24" t="s">
        <v>236</v>
      </c>
      <c r="D164" s="19"/>
      <c r="E164" s="19"/>
      <c r="F164" s="24"/>
      <c r="G164" s="19" t="s">
        <v>237</v>
      </c>
      <c r="H164" s="25">
        <v>381968</v>
      </c>
      <c r="I164" s="38"/>
      <c r="J164" s="39"/>
      <c r="K164" s="25">
        <f aca="true" t="shared" si="28" ref="K164:K176">H164</f>
        <v>381968</v>
      </c>
      <c r="L164" s="25">
        <f aca="true" t="shared" si="29" ref="L164:L176">H164</f>
        <v>381968</v>
      </c>
      <c r="M164" s="38"/>
      <c r="N164" s="39"/>
      <c r="O164" s="25">
        <f aca="true" t="shared" si="30" ref="O164:O176">L164</f>
        <v>381968</v>
      </c>
      <c r="P164" s="40">
        <v>0</v>
      </c>
      <c r="Q164" s="12"/>
    </row>
    <row r="165" spans="1:17" ht="12.75">
      <c r="A165" s="20" t="s">
        <v>238</v>
      </c>
      <c r="B165" s="23">
        <v>2</v>
      </c>
      <c r="C165" s="24" t="s">
        <v>236</v>
      </c>
      <c r="D165" s="19"/>
      <c r="E165" s="19"/>
      <c r="F165" s="24"/>
      <c r="G165" s="19" t="s">
        <v>239</v>
      </c>
      <c r="H165" s="25">
        <v>1429976</v>
      </c>
      <c r="I165" s="38"/>
      <c r="J165" s="39"/>
      <c r="K165" s="25">
        <f t="shared" si="28"/>
        <v>1429976</v>
      </c>
      <c r="L165" s="25">
        <f t="shared" si="29"/>
        <v>1429976</v>
      </c>
      <c r="M165" s="38"/>
      <c r="N165" s="39"/>
      <c r="O165" s="25">
        <f t="shared" si="30"/>
        <v>1429976</v>
      </c>
      <c r="P165" s="40">
        <v>0</v>
      </c>
      <c r="Q165" s="12"/>
    </row>
    <row r="166" spans="1:17" ht="12.75">
      <c r="A166" s="20" t="s">
        <v>240</v>
      </c>
      <c r="B166" s="23">
        <v>2</v>
      </c>
      <c r="C166" s="24" t="s">
        <v>236</v>
      </c>
      <c r="D166" s="19"/>
      <c r="E166" s="19"/>
      <c r="F166" s="24"/>
      <c r="G166" s="19" t="s">
        <v>241</v>
      </c>
      <c r="H166" s="25">
        <v>373881</v>
      </c>
      <c r="I166" s="38"/>
      <c r="J166" s="39"/>
      <c r="K166" s="25">
        <f t="shared" si="28"/>
        <v>373881</v>
      </c>
      <c r="L166" s="25">
        <f t="shared" si="29"/>
        <v>373881</v>
      </c>
      <c r="M166" s="38"/>
      <c r="N166" s="39"/>
      <c r="O166" s="25">
        <f t="shared" si="30"/>
        <v>373881</v>
      </c>
      <c r="P166" s="40">
        <v>0</v>
      </c>
      <c r="Q166" s="12"/>
    </row>
    <row r="167" spans="1:17" ht="12.75">
      <c r="A167" s="20" t="s">
        <v>240</v>
      </c>
      <c r="B167" s="23">
        <v>2</v>
      </c>
      <c r="C167" s="24" t="s">
        <v>236</v>
      </c>
      <c r="D167" s="19"/>
      <c r="E167" s="19"/>
      <c r="F167" s="24">
        <v>1</v>
      </c>
      <c r="G167" s="19" t="s">
        <v>340</v>
      </c>
      <c r="H167" s="25">
        <v>163765</v>
      </c>
      <c r="I167" s="38"/>
      <c r="J167" s="39"/>
      <c r="K167" s="25">
        <f t="shared" si="28"/>
        <v>163765</v>
      </c>
      <c r="L167" s="25">
        <f t="shared" si="29"/>
        <v>163765</v>
      </c>
      <c r="M167" s="38"/>
      <c r="N167" s="39"/>
      <c r="O167" s="25">
        <f t="shared" si="30"/>
        <v>163765</v>
      </c>
      <c r="P167" s="40">
        <v>0</v>
      </c>
      <c r="Q167" s="12"/>
    </row>
    <row r="168" spans="1:17" ht="12.75">
      <c r="A168" s="20" t="s">
        <v>341</v>
      </c>
      <c r="B168" s="23">
        <v>2</v>
      </c>
      <c r="C168" s="24" t="s">
        <v>236</v>
      </c>
      <c r="D168" s="19"/>
      <c r="E168" s="19"/>
      <c r="F168" s="24"/>
      <c r="G168" s="19" t="s">
        <v>342</v>
      </c>
      <c r="H168" s="25">
        <v>122202</v>
      </c>
      <c r="I168" s="38"/>
      <c r="J168" s="39"/>
      <c r="K168" s="25">
        <f t="shared" si="28"/>
        <v>122202</v>
      </c>
      <c r="L168" s="25">
        <f t="shared" si="29"/>
        <v>122202</v>
      </c>
      <c r="M168" s="38"/>
      <c r="N168" s="39"/>
      <c r="O168" s="25">
        <f t="shared" si="30"/>
        <v>122202</v>
      </c>
      <c r="P168" s="40">
        <v>0</v>
      </c>
      <c r="Q168" s="12"/>
    </row>
    <row r="169" spans="1:17" ht="12.75">
      <c r="A169" s="20" t="s">
        <v>343</v>
      </c>
      <c r="B169" s="23">
        <v>2</v>
      </c>
      <c r="C169" s="24" t="s">
        <v>236</v>
      </c>
      <c r="D169" s="19"/>
      <c r="E169" s="19"/>
      <c r="F169" s="24"/>
      <c r="G169" s="19" t="s">
        <v>344</v>
      </c>
      <c r="H169" s="25">
        <v>52793</v>
      </c>
      <c r="I169" s="38"/>
      <c r="J169" s="39"/>
      <c r="K169" s="25">
        <f t="shared" si="28"/>
        <v>52793</v>
      </c>
      <c r="L169" s="25">
        <f t="shared" si="29"/>
        <v>52793</v>
      </c>
      <c r="M169" s="38"/>
      <c r="N169" s="39"/>
      <c r="O169" s="25">
        <f t="shared" si="30"/>
        <v>52793</v>
      </c>
      <c r="P169" s="40">
        <v>0</v>
      </c>
      <c r="Q169" s="12"/>
    </row>
    <row r="170" spans="1:17" ht="12.75">
      <c r="A170" s="20" t="s">
        <v>242</v>
      </c>
      <c r="B170" s="23">
        <v>2</v>
      </c>
      <c r="C170" s="24" t="s">
        <v>236</v>
      </c>
      <c r="D170" s="19"/>
      <c r="E170" s="19"/>
      <c r="F170" s="24"/>
      <c r="G170" s="19" t="s">
        <v>243</v>
      </c>
      <c r="H170" s="25">
        <v>79969</v>
      </c>
      <c r="I170" s="38"/>
      <c r="J170" s="39"/>
      <c r="K170" s="25">
        <f t="shared" si="28"/>
        <v>79969</v>
      </c>
      <c r="L170" s="25">
        <f t="shared" si="29"/>
        <v>79969</v>
      </c>
      <c r="M170" s="38"/>
      <c r="N170" s="39"/>
      <c r="O170" s="25">
        <f t="shared" si="30"/>
        <v>79969</v>
      </c>
      <c r="P170" s="40">
        <v>0</v>
      </c>
      <c r="Q170" s="12"/>
    </row>
    <row r="171" spans="1:17" ht="12.75">
      <c r="A171" s="20" t="s">
        <v>189</v>
      </c>
      <c r="B171" s="23">
        <v>2</v>
      </c>
      <c r="C171" s="24" t="s">
        <v>236</v>
      </c>
      <c r="D171" s="19"/>
      <c r="E171" s="19"/>
      <c r="F171" s="24"/>
      <c r="G171" s="19" t="s">
        <v>190</v>
      </c>
      <c r="H171" s="25">
        <v>127422.23</v>
      </c>
      <c r="I171" s="38"/>
      <c r="J171" s="39"/>
      <c r="K171" s="25">
        <f t="shared" si="28"/>
        <v>127422.23</v>
      </c>
      <c r="L171" s="25">
        <f t="shared" si="29"/>
        <v>127422.23</v>
      </c>
      <c r="M171" s="38"/>
      <c r="N171" s="39"/>
      <c r="O171" s="25">
        <f t="shared" si="30"/>
        <v>127422.23</v>
      </c>
      <c r="P171" s="40">
        <v>0</v>
      </c>
      <c r="Q171" s="12"/>
    </row>
    <row r="172" spans="1:17" ht="12.75">
      <c r="A172" s="20" t="s">
        <v>244</v>
      </c>
      <c r="B172" s="23">
        <v>2</v>
      </c>
      <c r="C172" s="24" t="s">
        <v>236</v>
      </c>
      <c r="D172" s="19"/>
      <c r="E172" s="19"/>
      <c r="F172" s="24"/>
      <c r="G172" s="19" t="s">
        <v>345</v>
      </c>
      <c r="H172" s="25">
        <v>16136.69</v>
      </c>
      <c r="I172" s="38"/>
      <c r="J172" s="39"/>
      <c r="K172" s="25">
        <f t="shared" si="28"/>
        <v>16136.69</v>
      </c>
      <c r="L172" s="25">
        <f t="shared" si="29"/>
        <v>16136.69</v>
      </c>
      <c r="M172" s="38"/>
      <c r="N172" s="39"/>
      <c r="O172" s="25">
        <f t="shared" si="30"/>
        <v>16136.69</v>
      </c>
      <c r="P172" s="40">
        <v>0</v>
      </c>
      <c r="Q172" s="12"/>
    </row>
    <row r="173" spans="1:17" ht="12.75">
      <c r="A173" s="20" t="s">
        <v>346</v>
      </c>
      <c r="B173" s="23">
        <v>2</v>
      </c>
      <c r="C173" s="24" t="s">
        <v>236</v>
      </c>
      <c r="D173" s="19"/>
      <c r="E173" s="19"/>
      <c r="F173" s="24"/>
      <c r="G173" s="19" t="s">
        <v>245</v>
      </c>
      <c r="H173" s="25">
        <v>35708</v>
      </c>
      <c r="I173" s="38"/>
      <c r="J173" s="39"/>
      <c r="K173" s="25">
        <f t="shared" si="28"/>
        <v>35708</v>
      </c>
      <c r="L173" s="25">
        <f t="shared" si="29"/>
        <v>35708</v>
      </c>
      <c r="M173" s="38"/>
      <c r="N173" s="39"/>
      <c r="O173" s="25">
        <f t="shared" si="30"/>
        <v>35708</v>
      </c>
      <c r="P173" s="40">
        <v>0</v>
      </c>
      <c r="Q173" s="12"/>
    </row>
    <row r="174" spans="1:17" ht="12.75">
      <c r="A174" s="19" t="s">
        <v>347</v>
      </c>
      <c r="B174" s="23">
        <v>2</v>
      </c>
      <c r="C174" s="24" t="s">
        <v>236</v>
      </c>
      <c r="D174" s="19"/>
      <c r="E174" s="19"/>
      <c r="F174" s="24"/>
      <c r="G174" s="19" t="s">
        <v>348</v>
      </c>
      <c r="H174" s="25">
        <v>1490310</v>
      </c>
      <c r="I174" s="38"/>
      <c r="J174" s="39"/>
      <c r="K174" s="25">
        <f t="shared" si="28"/>
        <v>1490310</v>
      </c>
      <c r="L174" s="25">
        <f t="shared" si="29"/>
        <v>1490310</v>
      </c>
      <c r="M174" s="38"/>
      <c r="N174" s="39"/>
      <c r="O174" s="25">
        <f t="shared" si="30"/>
        <v>1490310</v>
      </c>
      <c r="P174" s="40">
        <v>0</v>
      </c>
      <c r="Q174" s="12"/>
    </row>
    <row r="175" spans="1:17" ht="12.75">
      <c r="A175" s="19" t="s">
        <v>246</v>
      </c>
      <c r="B175" s="23">
        <v>2</v>
      </c>
      <c r="C175" s="24" t="s">
        <v>236</v>
      </c>
      <c r="D175" s="19"/>
      <c r="E175" s="19"/>
      <c r="F175" s="24"/>
      <c r="G175" s="19" t="s">
        <v>247</v>
      </c>
      <c r="H175" s="25">
        <v>673860</v>
      </c>
      <c r="I175" s="38"/>
      <c r="J175" s="39"/>
      <c r="K175" s="25">
        <f t="shared" si="28"/>
        <v>673860</v>
      </c>
      <c r="L175" s="25">
        <f t="shared" si="29"/>
        <v>673860</v>
      </c>
      <c r="M175" s="38"/>
      <c r="N175" s="39"/>
      <c r="O175" s="25">
        <f t="shared" si="30"/>
        <v>673860</v>
      </c>
      <c r="P175" s="40">
        <v>0</v>
      </c>
      <c r="Q175" s="12"/>
    </row>
    <row r="176" spans="1:17" ht="12.75">
      <c r="A176" s="19" t="s">
        <v>248</v>
      </c>
      <c r="B176" s="23">
        <v>2</v>
      </c>
      <c r="C176" s="24" t="s">
        <v>236</v>
      </c>
      <c r="D176" s="19"/>
      <c r="E176" s="19"/>
      <c r="F176" s="24"/>
      <c r="G176" s="19" t="s">
        <v>349</v>
      </c>
      <c r="H176" s="25">
        <v>600000</v>
      </c>
      <c r="I176" s="38"/>
      <c r="J176" s="39"/>
      <c r="K176" s="25">
        <f t="shared" si="28"/>
        <v>600000</v>
      </c>
      <c r="L176" s="25">
        <f t="shared" si="29"/>
        <v>600000</v>
      </c>
      <c r="M176" s="38"/>
      <c r="N176" s="39"/>
      <c r="O176" s="25">
        <f t="shared" si="30"/>
        <v>600000</v>
      </c>
      <c r="P176" s="40">
        <v>0</v>
      </c>
      <c r="Q176" s="12"/>
    </row>
    <row r="177" spans="1:17" ht="12.75">
      <c r="A177" s="74" t="s">
        <v>249</v>
      </c>
      <c r="B177" s="74"/>
      <c r="C177" s="74"/>
      <c r="D177" s="74"/>
      <c r="E177" s="74"/>
      <c r="F177" s="74"/>
      <c r="G177" s="74"/>
      <c r="H177" s="60">
        <f>SUM(H164:H176)</f>
        <v>5547990.92</v>
      </c>
      <c r="I177" s="38"/>
      <c r="J177" s="39"/>
      <c r="K177" s="25">
        <f>SUM(K164:K176)</f>
        <v>5547990.92</v>
      </c>
      <c r="L177" s="29">
        <f>SUM(L164:L176)</f>
        <v>5547990.92</v>
      </c>
      <c r="M177" s="38"/>
      <c r="N177" s="39"/>
      <c r="O177" s="25">
        <f>SUM(O164:O176)</f>
        <v>5547990.92</v>
      </c>
      <c r="P177" s="40">
        <v>0</v>
      </c>
      <c r="Q177" s="12"/>
    </row>
    <row r="178" spans="1:17" ht="12.75">
      <c r="A178" s="28"/>
      <c r="B178" s="31"/>
      <c r="C178" s="32"/>
      <c r="D178" s="28"/>
      <c r="E178" s="28"/>
      <c r="F178" s="32"/>
      <c r="G178" s="28"/>
      <c r="H178" s="29"/>
      <c r="I178" s="38"/>
      <c r="J178" s="39"/>
      <c r="K178" s="25"/>
      <c r="L178" s="29"/>
      <c r="M178" s="38"/>
      <c r="N178" s="39"/>
      <c r="O178" s="25"/>
      <c r="P178" s="40"/>
      <c r="Q178" s="12"/>
    </row>
    <row r="179" spans="1:17" ht="12.75">
      <c r="A179" s="28"/>
      <c r="B179" s="31"/>
      <c r="C179" s="32"/>
      <c r="D179" s="28"/>
      <c r="E179" s="28"/>
      <c r="F179" s="32"/>
      <c r="G179" s="28"/>
      <c r="H179" s="29"/>
      <c r="I179" s="38"/>
      <c r="J179" s="39"/>
      <c r="K179" s="25"/>
      <c r="L179" s="29"/>
      <c r="M179" s="38"/>
      <c r="N179" s="39"/>
      <c r="O179" s="25"/>
      <c r="P179" s="40"/>
      <c r="Q179" s="12"/>
    </row>
    <row r="180" spans="1:17" ht="12.75">
      <c r="A180" s="28"/>
      <c r="B180" s="31"/>
      <c r="C180" s="32"/>
      <c r="D180" s="28"/>
      <c r="E180" s="28"/>
      <c r="F180" s="32"/>
      <c r="G180" s="28"/>
      <c r="H180" s="29"/>
      <c r="I180" s="38"/>
      <c r="J180" s="39"/>
      <c r="K180" s="25"/>
      <c r="L180" s="29"/>
      <c r="M180" s="38"/>
      <c r="N180" s="39"/>
      <c r="O180" s="25"/>
      <c r="P180" s="40"/>
      <c r="Q180" s="12"/>
    </row>
    <row r="181" spans="1:17" ht="12.75">
      <c r="A181" s="75" t="s">
        <v>250</v>
      </c>
      <c r="B181" s="75"/>
      <c r="C181" s="75"/>
      <c r="D181" s="28"/>
      <c r="E181" s="28"/>
      <c r="F181" s="32"/>
      <c r="G181" s="28"/>
      <c r="H181" s="29"/>
      <c r="I181" s="38"/>
      <c r="J181" s="39"/>
      <c r="K181" s="25"/>
      <c r="L181" s="29"/>
      <c r="M181" s="38"/>
      <c r="N181" s="39"/>
      <c r="O181" s="25"/>
      <c r="P181" s="40"/>
      <c r="Q181" s="12"/>
    </row>
    <row r="182" spans="1:17" ht="12.75">
      <c r="A182" s="28"/>
      <c r="B182" s="31"/>
      <c r="C182" s="32"/>
      <c r="D182" s="28"/>
      <c r="E182" s="28"/>
      <c r="F182" s="32"/>
      <c r="G182" s="28"/>
      <c r="H182" s="29"/>
      <c r="I182" s="38"/>
      <c r="J182" s="39"/>
      <c r="K182" s="25"/>
      <c r="L182" s="39"/>
      <c r="M182" s="45"/>
      <c r="N182" s="29"/>
      <c r="O182" s="29"/>
      <c r="P182" s="40"/>
      <c r="Q182" s="12"/>
    </row>
    <row r="183" spans="1:17" ht="12.75">
      <c r="A183" s="73" t="s">
        <v>251</v>
      </c>
      <c r="B183" s="73"/>
      <c r="C183" s="73"/>
      <c r="D183" s="73"/>
      <c r="E183" s="73"/>
      <c r="F183" s="73"/>
      <c r="G183" s="73"/>
      <c r="H183" s="19"/>
      <c r="I183" s="20"/>
      <c r="J183" s="19"/>
      <c r="K183" s="25"/>
      <c r="L183" s="19"/>
      <c r="M183" s="20"/>
      <c r="N183" s="19"/>
      <c r="O183" s="51"/>
      <c r="P183" s="35"/>
      <c r="Q183" s="19"/>
    </row>
    <row r="184" spans="1:17" ht="12.75">
      <c r="A184" s="19" t="s">
        <v>252</v>
      </c>
      <c r="B184" s="23">
        <v>2</v>
      </c>
      <c r="C184" s="24" t="s">
        <v>350</v>
      </c>
      <c r="D184" s="19"/>
      <c r="E184" s="19"/>
      <c r="F184" s="24">
        <v>1</v>
      </c>
      <c r="G184" s="19" t="s">
        <v>25</v>
      </c>
      <c r="H184" s="25">
        <v>102479</v>
      </c>
      <c r="I184" s="20"/>
      <c r="J184" s="25"/>
      <c r="K184" s="25">
        <f>H184-J184</f>
        <v>102479</v>
      </c>
      <c r="L184" s="25">
        <f>H184</f>
        <v>102479</v>
      </c>
      <c r="M184" s="20"/>
      <c r="N184" s="25"/>
      <c r="O184" s="25">
        <f>L184</f>
        <v>102479</v>
      </c>
      <c r="P184" s="40">
        <v>0</v>
      </c>
      <c r="Q184" s="12"/>
    </row>
    <row r="185" spans="1:17" ht="12.75">
      <c r="A185" s="19" t="s">
        <v>252</v>
      </c>
      <c r="B185" s="23">
        <v>3</v>
      </c>
      <c r="C185" s="24" t="s">
        <v>146</v>
      </c>
      <c r="D185" s="19"/>
      <c r="E185" s="19"/>
      <c r="F185" s="24">
        <v>6</v>
      </c>
      <c r="G185" s="19" t="s">
        <v>253</v>
      </c>
      <c r="H185" s="25">
        <v>1601</v>
      </c>
      <c r="I185" s="20"/>
      <c r="J185" s="25"/>
      <c r="K185" s="25">
        <f>H185-J185</f>
        <v>1601</v>
      </c>
      <c r="L185" s="25">
        <f>H185</f>
        <v>1601</v>
      </c>
      <c r="M185" s="20"/>
      <c r="N185" s="25"/>
      <c r="O185" s="25">
        <f>L185</f>
        <v>1601</v>
      </c>
      <c r="P185" s="40">
        <v>0</v>
      </c>
      <c r="Q185" s="12"/>
    </row>
    <row r="186" spans="1:17" ht="12.75">
      <c r="A186" s="74" t="s">
        <v>254</v>
      </c>
      <c r="B186" s="74"/>
      <c r="C186" s="74"/>
      <c r="D186" s="74"/>
      <c r="E186" s="74"/>
      <c r="F186" s="74"/>
      <c r="G186" s="74"/>
      <c r="H186" s="60">
        <f>SUM(H184:H185)</f>
        <v>104080</v>
      </c>
      <c r="I186" s="38"/>
      <c r="J186" s="39"/>
      <c r="K186" s="25">
        <f>SUM(K184:K185)</f>
        <v>104080</v>
      </c>
      <c r="L186" s="29">
        <f>SUM(L184:L185)</f>
        <v>104080</v>
      </c>
      <c r="M186" s="38"/>
      <c r="N186" s="39"/>
      <c r="O186" s="25">
        <f>L186</f>
        <v>104080</v>
      </c>
      <c r="P186" s="40">
        <v>0</v>
      </c>
      <c r="Q186" s="12"/>
    </row>
    <row r="187" spans="1:17" ht="12.75">
      <c r="A187" s="19"/>
      <c r="B187" s="23"/>
      <c r="C187" s="24"/>
      <c r="D187" s="19"/>
      <c r="E187" s="19"/>
      <c r="F187" s="24"/>
      <c r="G187" s="19"/>
      <c r="H187" s="25"/>
      <c r="I187" s="20"/>
      <c r="J187" s="25"/>
      <c r="K187" s="25"/>
      <c r="L187" s="25"/>
      <c r="M187" s="20"/>
      <c r="N187" s="25"/>
      <c r="O187" s="25"/>
      <c r="P187" s="40"/>
      <c r="Q187" s="12"/>
    </row>
    <row r="188" spans="1:17" ht="12.75">
      <c r="A188" s="73" t="s">
        <v>255</v>
      </c>
      <c r="B188" s="73"/>
      <c r="C188" s="73"/>
      <c r="D188" s="73"/>
      <c r="E188" s="73"/>
      <c r="F188" s="73"/>
      <c r="G188" s="73"/>
      <c r="H188" s="25"/>
      <c r="I188" s="20"/>
      <c r="J188" s="25"/>
      <c r="K188" s="25"/>
      <c r="L188" s="25"/>
      <c r="M188" s="20"/>
      <c r="N188" s="25"/>
      <c r="O188" s="25"/>
      <c r="P188" s="40"/>
      <c r="Q188" s="12"/>
    </row>
    <row r="189" spans="1:17" ht="12.75">
      <c r="A189" s="20" t="s">
        <v>256</v>
      </c>
      <c r="B189" s="23">
        <v>1</v>
      </c>
      <c r="C189" s="24" t="s">
        <v>43</v>
      </c>
      <c r="D189" s="19"/>
      <c r="E189" s="19"/>
      <c r="F189" s="24">
        <v>1</v>
      </c>
      <c r="G189" s="19" t="s">
        <v>257</v>
      </c>
      <c r="H189" s="25">
        <v>384326</v>
      </c>
      <c r="I189" s="38"/>
      <c r="J189" s="39"/>
      <c r="K189" s="25"/>
      <c r="L189" s="25">
        <f aca="true" t="shared" si="31" ref="L189:L197">H189</f>
        <v>384326</v>
      </c>
      <c r="M189" s="38"/>
      <c r="N189" s="39"/>
      <c r="O189" s="25"/>
      <c r="P189" s="40">
        <v>0</v>
      </c>
      <c r="Q189" s="12"/>
    </row>
    <row r="190" spans="1:17" ht="12.75">
      <c r="A190" s="20" t="s">
        <v>256</v>
      </c>
      <c r="B190" s="23">
        <v>3</v>
      </c>
      <c r="C190" s="24" t="s">
        <v>146</v>
      </c>
      <c r="D190" s="19"/>
      <c r="E190" s="19"/>
      <c r="F190" s="24">
        <v>6</v>
      </c>
      <c r="G190" s="19" t="s">
        <v>258</v>
      </c>
      <c r="H190" s="25">
        <v>16267</v>
      </c>
      <c r="I190" s="38"/>
      <c r="J190" s="39"/>
      <c r="K190" s="25"/>
      <c r="L190" s="25">
        <f t="shared" si="31"/>
        <v>16267</v>
      </c>
      <c r="M190" s="38"/>
      <c r="N190" s="39"/>
      <c r="O190" s="25"/>
      <c r="P190" s="40">
        <v>0</v>
      </c>
      <c r="Q190" s="12"/>
    </row>
    <row r="191" spans="1:17" ht="12.75">
      <c r="A191" s="20" t="s">
        <v>256</v>
      </c>
      <c r="B191" s="23">
        <v>3</v>
      </c>
      <c r="C191" s="24" t="s">
        <v>59</v>
      </c>
      <c r="D191" s="19"/>
      <c r="E191" s="19"/>
      <c r="F191" s="24">
        <v>7</v>
      </c>
      <c r="G191" s="19" t="s">
        <v>259</v>
      </c>
      <c r="H191" s="25">
        <v>3786</v>
      </c>
      <c r="I191" s="38"/>
      <c r="J191" s="39"/>
      <c r="K191" s="25"/>
      <c r="L191" s="25">
        <f t="shared" si="31"/>
        <v>3786</v>
      </c>
      <c r="M191" s="38"/>
      <c r="N191" s="39"/>
      <c r="O191" s="25"/>
      <c r="P191" s="40">
        <v>0</v>
      </c>
      <c r="Q191" s="12"/>
    </row>
    <row r="192" spans="1:17" ht="12.75">
      <c r="A192" s="20" t="s">
        <v>256</v>
      </c>
      <c r="B192" s="23">
        <v>4</v>
      </c>
      <c r="C192" s="24" t="s">
        <v>155</v>
      </c>
      <c r="D192" s="19"/>
      <c r="E192" s="19"/>
      <c r="F192" s="24">
        <v>8</v>
      </c>
      <c r="G192" s="19" t="s">
        <v>260</v>
      </c>
      <c r="H192" s="25">
        <v>1612</v>
      </c>
      <c r="I192" s="38"/>
      <c r="J192" s="39"/>
      <c r="K192" s="25"/>
      <c r="L192" s="25">
        <f t="shared" si="31"/>
        <v>1612</v>
      </c>
      <c r="M192" s="38"/>
      <c r="N192" s="39"/>
      <c r="O192" s="25"/>
      <c r="P192" s="40">
        <v>0</v>
      </c>
      <c r="Q192" s="12"/>
    </row>
    <row r="193" spans="1:17" ht="12.75">
      <c r="A193" s="20" t="s">
        <v>256</v>
      </c>
      <c r="B193" s="23">
        <v>5</v>
      </c>
      <c r="C193" s="24" t="s">
        <v>351</v>
      </c>
      <c r="D193" s="24"/>
      <c r="E193" s="25"/>
      <c r="F193" s="24">
        <v>9</v>
      </c>
      <c r="G193" s="19" t="s">
        <v>261</v>
      </c>
      <c r="H193" s="25">
        <v>76742</v>
      </c>
      <c r="I193" s="38"/>
      <c r="J193" s="39"/>
      <c r="K193" s="25"/>
      <c r="L193" s="25">
        <f t="shared" si="31"/>
        <v>76742</v>
      </c>
      <c r="M193" s="38"/>
      <c r="N193" s="39"/>
      <c r="O193" s="25"/>
      <c r="P193" s="40">
        <v>0</v>
      </c>
      <c r="Q193" s="12"/>
    </row>
    <row r="194" spans="1:17" ht="12.75">
      <c r="A194" s="20" t="s">
        <v>256</v>
      </c>
      <c r="B194" s="23">
        <v>6</v>
      </c>
      <c r="C194" s="24" t="s">
        <v>352</v>
      </c>
      <c r="D194" s="19"/>
      <c r="E194" s="19"/>
      <c r="F194" s="24">
        <v>10</v>
      </c>
      <c r="G194" s="19" t="s">
        <v>262</v>
      </c>
      <c r="H194" s="25">
        <v>6583</v>
      </c>
      <c r="I194" s="38"/>
      <c r="J194" s="39"/>
      <c r="K194" s="25"/>
      <c r="L194" s="25">
        <f t="shared" si="31"/>
        <v>6583</v>
      </c>
      <c r="M194" s="38"/>
      <c r="N194" s="39"/>
      <c r="O194" s="25"/>
      <c r="P194" s="40">
        <v>0</v>
      </c>
      <c r="Q194" s="12"/>
    </row>
    <row r="195" spans="1:17" ht="12.75">
      <c r="A195" s="20" t="s">
        <v>256</v>
      </c>
      <c r="B195" s="23">
        <v>7</v>
      </c>
      <c r="C195" s="24" t="s">
        <v>353</v>
      </c>
      <c r="D195" s="19"/>
      <c r="E195" s="19"/>
      <c r="F195" s="24">
        <v>11</v>
      </c>
      <c r="G195" s="19" t="s">
        <v>263</v>
      </c>
      <c r="H195" s="25">
        <v>19597</v>
      </c>
      <c r="I195" s="38"/>
      <c r="J195" s="39"/>
      <c r="K195" s="25"/>
      <c r="L195" s="25">
        <f t="shared" si="31"/>
        <v>19597</v>
      </c>
      <c r="M195" s="38"/>
      <c r="N195" s="39"/>
      <c r="O195" s="25"/>
      <c r="P195" s="40">
        <v>0</v>
      </c>
      <c r="Q195" s="12"/>
    </row>
    <row r="196" spans="1:17" ht="12.75">
      <c r="A196" s="20" t="s">
        <v>256</v>
      </c>
      <c r="B196" s="23">
        <v>8</v>
      </c>
      <c r="C196" s="24" t="s">
        <v>354</v>
      </c>
      <c r="D196" s="19"/>
      <c r="E196" s="19"/>
      <c r="F196" s="24">
        <v>12</v>
      </c>
      <c r="G196" s="19" t="s">
        <v>264</v>
      </c>
      <c r="H196" s="25">
        <v>12343</v>
      </c>
      <c r="I196" s="38"/>
      <c r="J196" s="39"/>
      <c r="K196" s="25"/>
      <c r="L196" s="25">
        <f t="shared" si="31"/>
        <v>12343</v>
      </c>
      <c r="M196" s="38"/>
      <c r="N196" s="39"/>
      <c r="O196" s="25"/>
      <c r="P196" s="40">
        <v>0</v>
      </c>
      <c r="Q196" s="12"/>
    </row>
    <row r="197" spans="1:17" ht="12.75">
      <c r="A197" s="20" t="s">
        <v>256</v>
      </c>
      <c r="B197" s="23">
        <v>10</v>
      </c>
      <c r="C197" s="24">
        <v>10</v>
      </c>
      <c r="D197" s="19"/>
      <c r="E197" s="19"/>
      <c r="F197" s="24">
        <v>15</v>
      </c>
      <c r="G197" s="19" t="s">
        <v>355</v>
      </c>
      <c r="H197" s="25">
        <v>4010</v>
      </c>
      <c r="I197" s="38"/>
      <c r="J197" s="39"/>
      <c r="K197" s="25"/>
      <c r="L197" s="25">
        <f t="shared" si="31"/>
        <v>4010</v>
      </c>
      <c r="M197" s="38"/>
      <c r="N197" s="39"/>
      <c r="O197" s="25"/>
      <c r="P197" s="40">
        <v>0</v>
      </c>
      <c r="Q197" s="12"/>
    </row>
    <row r="198" spans="1:17" ht="12.75">
      <c r="A198" s="74" t="s">
        <v>265</v>
      </c>
      <c r="B198" s="74"/>
      <c r="C198" s="74"/>
      <c r="D198" s="74"/>
      <c r="E198" s="74"/>
      <c r="F198" s="74"/>
      <c r="G198" s="74"/>
      <c r="H198" s="60">
        <f>SUM(H189:H197)</f>
        <v>525266</v>
      </c>
      <c r="I198" s="38"/>
      <c r="J198" s="39"/>
      <c r="K198" s="25"/>
      <c r="L198" s="29">
        <f>SUM(L189:L197)</f>
        <v>525266</v>
      </c>
      <c r="M198" s="38"/>
      <c r="N198" s="39"/>
      <c r="O198" s="25"/>
      <c r="P198" s="40">
        <v>0</v>
      </c>
      <c r="Q198" s="12"/>
    </row>
    <row r="199" spans="1:17" ht="12.75">
      <c r="A199" s="19"/>
      <c r="B199" s="23"/>
      <c r="C199" s="24"/>
      <c r="D199" s="19"/>
      <c r="E199" s="19"/>
      <c r="F199" s="24"/>
      <c r="G199" s="19"/>
      <c r="H199" s="25"/>
      <c r="I199" s="20"/>
      <c r="J199" s="25"/>
      <c r="K199" s="25"/>
      <c r="L199" s="25"/>
      <c r="M199" s="20"/>
      <c r="N199" s="25"/>
      <c r="O199" s="25"/>
      <c r="P199" s="49"/>
      <c r="Q199" s="12"/>
    </row>
    <row r="200" spans="1:17" ht="12.75">
      <c r="A200" s="73" t="s">
        <v>266</v>
      </c>
      <c r="B200" s="73"/>
      <c r="C200" s="73"/>
      <c r="D200" s="73"/>
      <c r="E200" s="73"/>
      <c r="F200" s="73"/>
      <c r="G200" s="73"/>
      <c r="H200" s="25"/>
      <c r="I200" s="20"/>
      <c r="J200" s="25"/>
      <c r="K200" s="25"/>
      <c r="L200" s="25"/>
      <c r="M200" s="20"/>
      <c r="N200" s="25"/>
      <c r="O200" s="25"/>
      <c r="P200" s="40"/>
      <c r="Q200" s="19"/>
    </row>
    <row r="201" spans="1:17" ht="12.75">
      <c r="A201" s="20" t="s">
        <v>267</v>
      </c>
      <c r="B201" s="23">
        <v>2</v>
      </c>
      <c r="C201" s="38" t="s">
        <v>268</v>
      </c>
      <c r="D201" s="19"/>
      <c r="E201" s="19"/>
      <c r="F201" s="24"/>
      <c r="G201" s="19" t="s">
        <v>269</v>
      </c>
      <c r="H201" s="25">
        <v>1942160.85</v>
      </c>
      <c r="I201" s="38"/>
      <c r="J201" s="39"/>
      <c r="K201" s="25"/>
      <c r="L201" s="25">
        <f>H201</f>
        <v>1942160.85</v>
      </c>
      <c r="M201" s="38"/>
      <c r="N201" s="39"/>
      <c r="O201" s="25"/>
      <c r="P201" s="40">
        <v>0</v>
      </c>
      <c r="Q201" s="12"/>
    </row>
    <row r="202" spans="1:17" ht="12.75">
      <c r="A202" s="20" t="s">
        <v>270</v>
      </c>
      <c r="B202" s="23">
        <v>2</v>
      </c>
      <c r="C202" s="38" t="s">
        <v>268</v>
      </c>
      <c r="D202" s="19"/>
      <c r="E202" s="19"/>
      <c r="F202" s="24"/>
      <c r="G202" s="19" t="s">
        <v>271</v>
      </c>
      <c r="H202" s="25">
        <v>507962.8</v>
      </c>
      <c r="I202" s="38"/>
      <c r="J202" s="39"/>
      <c r="K202" s="25"/>
      <c r="L202" s="25">
        <f>H202</f>
        <v>507962.8</v>
      </c>
      <c r="M202" s="38"/>
      <c r="N202" s="39"/>
      <c r="O202" s="25"/>
      <c r="P202" s="40">
        <v>0</v>
      </c>
      <c r="Q202" s="12"/>
    </row>
    <row r="203" spans="1:17" ht="12.75">
      <c r="A203" s="74" t="s">
        <v>272</v>
      </c>
      <c r="B203" s="74"/>
      <c r="C203" s="74"/>
      <c r="D203" s="74"/>
      <c r="E203" s="74"/>
      <c r="F203" s="74"/>
      <c r="G203" s="74"/>
      <c r="H203" s="60">
        <f>SUM(H201:H202)</f>
        <v>2450123.65</v>
      </c>
      <c r="I203" s="38"/>
      <c r="J203" s="39"/>
      <c r="K203" s="25"/>
      <c r="L203" s="29">
        <f>SUM(L201:L202)</f>
        <v>2450123.65</v>
      </c>
      <c r="M203" s="38"/>
      <c r="N203" s="39"/>
      <c r="O203" s="25"/>
      <c r="P203" s="40">
        <v>0</v>
      </c>
      <c r="Q203" s="12"/>
    </row>
    <row r="204" spans="1:17" ht="12.75">
      <c r="A204" s="19"/>
      <c r="B204" s="23"/>
      <c r="C204" s="24"/>
      <c r="D204" s="19"/>
      <c r="E204" s="19"/>
      <c r="F204" s="24"/>
      <c r="G204" s="19"/>
      <c r="H204" s="25"/>
      <c r="I204" s="20"/>
      <c r="J204" s="25"/>
      <c r="K204" s="25"/>
      <c r="L204" s="25"/>
      <c r="M204" s="20"/>
      <c r="N204" s="25"/>
      <c r="O204" s="25"/>
      <c r="P204" s="40"/>
      <c r="Q204" s="12"/>
    </row>
    <row r="205" spans="1:17" ht="12.75">
      <c r="A205" s="73" t="s">
        <v>356</v>
      </c>
      <c r="B205" s="73"/>
      <c r="C205" s="73"/>
      <c r="D205" s="73"/>
      <c r="E205" s="73"/>
      <c r="F205" s="73"/>
      <c r="G205" s="73"/>
      <c r="H205" s="25"/>
      <c r="I205" s="20"/>
      <c r="J205" s="25"/>
      <c r="K205" s="25"/>
      <c r="L205" s="25"/>
      <c r="M205" s="20"/>
      <c r="N205" s="25"/>
      <c r="O205" s="25"/>
      <c r="P205" s="40"/>
      <c r="Q205" s="19"/>
    </row>
    <row r="206" spans="1:17" ht="12.75">
      <c r="A206" s="20" t="s">
        <v>273</v>
      </c>
      <c r="B206" s="23">
        <v>2</v>
      </c>
      <c r="C206" s="38" t="s">
        <v>268</v>
      </c>
      <c r="D206" s="19"/>
      <c r="E206" s="19"/>
      <c r="F206" s="24"/>
      <c r="G206" s="19" t="s">
        <v>356</v>
      </c>
      <c r="H206" s="25">
        <v>50913</v>
      </c>
      <c r="I206" s="38"/>
      <c r="J206" s="39"/>
      <c r="K206" s="25"/>
      <c r="L206" s="25">
        <f>H206</f>
        <v>50913</v>
      </c>
      <c r="M206" s="38"/>
      <c r="N206" s="39"/>
      <c r="O206" s="25"/>
      <c r="P206" s="40">
        <v>0</v>
      </c>
      <c r="Q206" s="12"/>
    </row>
    <row r="207" spans="1:17" ht="12.75">
      <c r="A207" s="74" t="s">
        <v>274</v>
      </c>
      <c r="B207" s="74"/>
      <c r="C207" s="74"/>
      <c r="D207" s="74"/>
      <c r="E207" s="74"/>
      <c r="F207" s="74"/>
      <c r="G207" s="74"/>
      <c r="H207" s="60">
        <f>SUM(H206:H206)</f>
        <v>50913</v>
      </c>
      <c r="I207" s="38"/>
      <c r="J207" s="39"/>
      <c r="K207" s="25"/>
      <c r="L207" s="29">
        <f>SUM(L206:L206)</f>
        <v>50913</v>
      </c>
      <c r="M207" s="38"/>
      <c r="N207" s="39"/>
      <c r="O207" s="25"/>
      <c r="P207" s="40">
        <v>0</v>
      </c>
      <c r="Q207" s="12"/>
    </row>
    <row r="208" spans="1:17" ht="12.75">
      <c r="A208" s="28"/>
      <c r="B208" s="31"/>
      <c r="C208" s="32"/>
      <c r="D208" s="28"/>
      <c r="E208" s="28"/>
      <c r="F208" s="32"/>
      <c r="G208" s="28"/>
      <c r="H208" s="29"/>
      <c r="I208" s="30"/>
      <c r="J208" s="29"/>
      <c r="K208" s="25"/>
      <c r="L208" s="29"/>
      <c r="M208" s="30"/>
      <c r="N208" s="29"/>
      <c r="O208" s="29"/>
      <c r="P208" s="40"/>
      <c r="Q208" s="12"/>
    </row>
    <row r="209" spans="1:17" ht="12.75">
      <c r="A209" s="73" t="s">
        <v>275</v>
      </c>
      <c r="B209" s="73"/>
      <c r="C209" s="73"/>
      <c r="D209" s="73"/>
      <c r="E209" s="73"/>
      <c r="F209" s="73"/>
      <c r="G209" s="73"/>
      <c r="H209" s="25"/>
      <c r="I209" s="20"/>
      <c r="J209" s="25"/>
      <c r="K209" s="25"/>
      <c r="L209" s="25"/>
      <c r="M209" s="20"/>
      <c r="N209" s="25"/>
      <c r="O209" s="25"/>
      <c r="P209" s="40"/>
      <c r="Q209" s="12"/>
    </row>
    <row r="210" spans="1:17" ht="12.75">
      <c r="A210" s="20" t="s">
        <v>276</v>
      </c>
      <c r="B210" s="23">
        <v>2</v>
      </c>
      <c r="C210" s="38" t="s">
        <v>268</v>
      </c>
      <c r="D210" s="19"/>
      <c r="E210" s="19"/>
      <c r="F210" s="24"/>
      <c r="G210" s="19" t="s">
        <v>277</v>
      </c>
      <c r="H210" s="25">
        <v>4047265.86</v>
      </c>
      <c r="I210" s="38"/>
      <c r="J210" s="39"/>
      <c r="K210" s="25"/>
      <c r="L210" s="25">
        <f>H210</f>
        <v>4047265.86</v>
      </c>
      <c r="M210" s="38"/>
      <c r="N210" s="39"/>
      <c r="O210" s="25"/>
      <c r="P210" s="40">
        <v>0</v>
      </c>
      <c r="Q210" s="19"/>
    </row>
    <row r="211" spans="1:17" ht="12.75">
      <c r="A211" s="74" t="s">
        <v>278</v>
      </c>
      <c r="B211" s="74"/>
      <c r="C211" s="74"/>
      <c r="D211" s="74"/>
      <c r="E211" s="74"/>
      <c r="F211" s="74"/>
      <c r="G211" s="74"/>
      <c r="H211" s="60">
        <f>SUM(H210:H210)</f>
        <v>4047265.86</v>
      </c>
      <c r="I211" s="38"/>
      <c r="J211" s="39"/>
      <c r="K211" s="25"/>
      <c r="L211" s="29">
        <f>SUM(L210:L210)</f>
        <v>4047265.86</v>
      </c>
      <c r="M211" s="38"/>
      <c r="N211" s="39"/>
      <c r="O211" s="25"/>
      <c r="P211" s="40">
        <v>0</v>
      </c>
      <c r="Q211" s="12"/>
    </row>
    <row r="212" spans="1:17" ht="12.75">
      <c r="A212" s="28"/>
      <c r="B212" s="28"/>
      <c r="C212" s="28"/>
      <c r="D212" s="28"/>
      <c r="E212" s="28"/>
      <c r="F212" s="28"/>
      <c r="G212" s="28"/>
      <c r="H212" s="29"/>
      <c r="I212" s="38"/>
      <c r="J212" s="39"/>
      <c r="K212" s="25"/>
      <c r="L212" s="29"/>
      <c r="M212" s="38"/>
      <c r="N212" s="39"/>
      <c r="O212" s="25"/>
      <c r="P212" s="40"/>
      <c r="Q212" s="12"/>
    </row>
    <row r="213" spans="1:17" ht="12.75">
      <c r="A213" s="73" t="s">
        <v>357</v>
      </c>
      <c r="B213" s="73"/>
      <c r="C213" s="73"/>
      <c r="D213" s="73"/>
      <c r="E213" s="73"/>
      <c r="F213" s="73"/>
      <c r="G213" s="73"/>
      <c r="H213" s="25"/>
      <c r="I213" s="20"/>
      <c r="J213" s="25"/>
      <c r="K213" s="25"/>
      <c r="L213" s="25"/>
      <c r="M213" s="20"/>
      <c r="N213" s="25"/>
      <c r="O213" s="25"/>
      <c r="P213" s="40"/>
      <c r="Q213" s="12"/>
    </row>
    <row r="214" spans="1:17" ht="12.75">
      <c r="A214" s="20" t="s">
        <v>358</v>
      </c>
      <c r="B214" s="23">
        <v>2</v>
      </c>
      <c r="C214" s="38" t="s">
        <v>268</v>
      </c>
      <c r="D214" s="19"/>
      <c r="E214" s="19"/>
      <c r="F214" s="24"/>
      <c r="G214" s="19" t="s">
        <v>359</v>
      </c>
      <c r="H214" s="25">
        <v>1221796.8</v>
      </c>
      <c r="I214" s="38"/>
      <c r="J214" s="39"/>
      <c r="K214" s="25"/>
      <c r="L214" s="25">
        <f>H214</f>
        <v>1221796.8</v>
      </c>
      <c r="M214" s="38"/>
      <c r="N214" s="39"/>
      <c r="O214" s="25"/>
      <c r="P214" s="40">
        <v>0</v>
      </c>
      <c r="Q214" s="12"/>
    </row>
    <row r="215" spans="1:17" ht="12.75">
      <c r="A215" s="74" t="s">
        <v>360</v>
      </c>
      <c r="B215" s="74"/>
      <c r="C215" s="74"/>
      <c r="D215" s="74"/>
      <c r="E215" s="74"/>
      <c r="F215" s="74"/>
      <c r="G215" s="74"/>
      <c r="H215" s="60">
        <f>SUM(H214:H214)</f>
        <v>1221796.8</v>
      </c>
      <c r="I215" s="38"/>
      <c r="J215" s="39"/>
      <c r="K215" s="25"/>
      <c r="L215" s="29">
        <f>SUM(L214:L214)</f>
        <v>1221796.8</v>
      </c>
      <c r="M215" s="38"/>
      <c r="N215" s="39"/>
      <c r="O215" s="25"/>
      <c r="P215" s="40">
        <v>0</v>
      </c>
      <c r="Q215" s="12"/>
    </row>
    <row r="216" spans="1:17" ht="12.75">
      <c r="A216" s="19"/>
      <c r="B216" s="23"/>
      <c r="C216" s="24"/>
      <c r="D216" s="19"/>
      <c r="E216" s="19"/>
      <c r="F216" s="24"/>
      <c r="G216" s="19"/>
      <c r="H216" s="25"/>
      <c r="I216" s="38"/>
      <c r="J216" s="39"/>
      <c r="K216" s="25"/>
      <c r="L216" s="39"/>
      <c r="M216" s="20"/>
      <c r="N216" s="25"/>
      <c r="O216" s="25"/>
      <c r="P216" s="40"/>
      <c r="Q216" s="12"/>
    </row>
    <row r="217" spans="1:17" ht="12.75">
      <c r="A217" s="73" t="s">
        <v>279</v>
      </c>
      <c r="B217" s="73"/>
      <c r="C217" s="73"/>
      <c r="D217" s="73"/>
      <c r="E217" s="73"/>
      <c r="F217" s="73"/>
      <c r="G217" s="73"/>
      <c r="H217" s="25"/>
      <c r="I217" s="20"/>
      <c r="J217" s="25"/>
      <c r="K217" s="25"/>
      <c r="L217" s="25"/>
      <c r="M217" s="20"/>
      <c r="N217" s="25"/>
      <c r="O217" s="25"/>
      <c r="P217" s="40"/>
      <c r="Q217" s="12"/>
    </row>
    <row r="218" spans="1:17" ht="12.75">
      <c r="A218" s="20" t="s">
        <v>361</v>
      </c>
      <c r="B218" s="23">
        <v>2</v>
      </c>
      <c r="C218" s="38" t="s">
        <v>268</v>
      </c>
      <c r="D218" s="19"/>
      <c r="E218" s="19"/>
      <c r="F218" s="24"/>
      <c r="G218" s="19" t="s">
        <v>280</v>
      </c>
      <c r="H218" s="25">
        <v>245990.2</v>
      </c>
      <c r="I218" s="38"/>
      <c r="J218" s="39"/>
      <c r="K218" s="25"/>
      <c r="L218" s="25">
        <f>H218</f>
        <v>245990.2</v>
      </c>
      <c r="M218" s="38"/>
      <c r="N218" s="39"/>
      <c r="O218" s="25"/>
      <c r="P218" s="40">
        <v>0</v>
      </c>
      <c r="Q218" s="12"/>
    </row>
    <row r="219" spans="1:17" ht="12.75">
      <c r="A219" s="20" t="s">
        <v>362</v>
      </c>
      <c r="B219" s="23">
        <v>2</v>
      </c>
      <c r="C219" s="38" t="s">
        <v>268</v>
      </c>
      <c r="D219" s="19"/>
      <c r="E219" s="19"/>
      <c r="F219" s="24"/>
      <c r="G219" s="19" t="s">
        <v>281</v>
      </c>
      <c r="H219" s="25">
        <v>5343</v>
      </c>
      <c r="I219" s="38"/>
      <c r="J219" s="39"/>
      <c r="K219" s="25"/>
      <c r="L219" s="25">
        <f>H219</f>
        <v>5343</v>
      </c>
      <c r="M219" s="38"/>
      <c r="N219" s="39"/>
      <c r="O219" s="25"/>
      <c r="P219" s="40">
        <v>0</v>
      </c>
      <c r="Q219" s="28"/>
    </row>
    <row r="220" spans="1:17" ht="12.75">
      <c r="A220" s="20" t="s">
        <v>363</v>
      </c>
      <c r="B220" s="23">
        <v>2</v>
      </c>
      <c r="C220" s="38" t="s">
        <v>268</v>
      </c>
      <c r="D220" s="19"/>
      <c r="E220" s="19"/>
      <c r="F220" s="24"/>
      <c r="G220" s="19" t="s">
        <v>282</v>
      </c>
      <c r="H220" s="25">
        <v>50</v>
      </c>
      <c r="I220" s="38"/>
      <c r="J220" s="39"/>
      <c r="K220" s="25"/>
      <c r="L220" s="25">
        <f>H220</f>
        <v>50</v>
      </c>
      <c r="M220" s="38"/>
      <c r="N220" s="39"/>
      <c r="O220" s="25"/>
      <c r="P220" s="40">
        <v>0</v>
      </c>
      <c r="Q220" s="12"/>
    </row>
    <row r="221" spans="1:17" ht="12.75">
      <c r="A221" s="74" t="s">
        <v>364</v>
      </c>
      <c r="B221" s="74"/>
      <c r="C221" s="74"/>
      <c r="D221" s="74"/>
      <c r="E221" s="74"/>
      <c r="F221" s="74"/>
      <c r="G221" s="74"/>
      <c r="H221" s="60">
        <f>SUM(H218:H220)</f>
        <v>251383.2</v>
      </c>
      <c r="I221" s="38"/>
      <c r="J221" s="39"/>
      <c r="K221" s="25"/>
      <c r="L221" s="29">
        <f>SUM(L218:L220)</f>
        <v>251383.2</v>
      </c>
      <c r="M221" s="38"/>
      <c r="N221" s="39"/>
      <c r="O221" s="25"/>
      <c r="P221" s="40">
        <v>0</v>
      </c>
      <c r="Q221" s="12"/>
    </row>
    <row r="222" spans="1:17" ht="12.75">
      <c r="A222" s="28"/>
      <c r="B222" s="31"/>
      <c r="C222" s="32"/>
      <c r="D222" s="28"/>
      <c r="E222" s="28"/>
      <c r="F222" s="32"/>
      <c r="G222" s="28"/>
      <c r="H222" s="29"/>
      <c r="I222" s="38"/>
      <c r="J222" s="39"/>
      <c r="K222" s="25"/>
      <c r="L222" s="29"/>
      <c r="M222" s="38"/>
      <c r="N222" s="39"/>
      <c r="O222" s="25"/>
      <c r="P222" s="40"/>
      <c r="Q222" s="12"/>
    </row>
    <row r="223" spans="1:17" ht="12.75">
      <c r="A223" s="73" t="s">
        <v>365</v>
      </c>
      <c r="B223" s="73"/>
      <c r="C223" s="73"/>
      <c r="D223" s="73"/>
      <c r="E223" s="73"/>
      <c r="F223" s="73"/>
      <c r="G223" s="73"/>
      <c r="H223" s="25"/>
      <c r="I223" s="20"/>
      <c r="J223" s="25"/>
      <c r="K223" s="25"/>
      <c r="L223" s="25"/>
      <c r="M223" s="20"/>
      <c r="N223" s="25"/>
      <c r="O223" s="25"/>
      <c r="P223" s="40"/>
      <c r="Q223" s="19"/>
    </row>
    <row r="224" spans="1:17" ht="12.75">
      <c r="A224" s="20" t="s">
        <v>366</v>
      </c>
      <c r="B224" s="23">
        <v>2</v>
      </c>
      <c r="C224" s="38" t="s">
        <v>268</v>
      </c>
      <c r="D224" s="19"/>
      <c r="E224" s="19"/>
      <c r="F224" s="24"/>
      <c r="G224" s="19" t="s">
        <v>283</v>
      </c>
      <c r="H224" s="25">
        <v>-33839000</v>
      </c>
      <c r="I224" s="38"/>
      <c r="J224" s="39"/>
      <c r="K224" s="25"/>
      <c r="L224" s="25">
        <f>H224</f>
        <v>-33839000</v>
      </c>
      <c r="M224" s="38"/>
      <c r="N224" s="39"/>
      <c r="O224" s="25"/>
      <c r="P224" s="40">
        <v>0</v>
      </c>
      <c r="Q224" s="12"/>
    </row>
    <row r="225" spans="1:17" ht="12.75">
      <c r="A225" s="74" t="s">
        <v>367</v>
      </c>
      <c r="B225" s="74"/>
      <c r="C225" s="74"/>
      <c r="D225" s="74"/>
      <c r="E225" s="74"/>
      <c r="F225" s="74"/>
      <c r="G225" s="74"/>
      <c r="H225" s="60">
        <f>SUM(H224:H224)</f>
        <v>-33839000</v>
      </c>
      <c r="I225" s="38"/>
      <c r="J225" s="39"/>
      <c r="K225" s="25"/>
      <c r="L225" s="29">
        <f>SUM(L224:L224)</f>
        <v>-33839000</v>
      </c>
      <c r="M225" s="38"/>
      <c r="N225" s="39"/>
      <c r="O225" s="25"/>
      <c r="P225" s="40">
        <v>0</v>
      </c>
      <c r="Q225" s="12"/>
    </row>
    <row r="226" spans="1:17" ht="12.75">
      <c r="A226" s="28"/>
      <c r="B226" s="31"/>
      <c r="C226" s="32"/>
      <c r="D226" s="28"/>
      <c r="E226" s="28"/>
      <c r="F226" s="32"/>
      <c r="G226" s="28"/>
      <c r="H226" s="29"/>
      <c r="I226" s="38"/>
      <c r="J226" s="39"/>
      <c r="K226" s="25"/>
      <c r="L226" s="29"/>
      <c r="M226" s="38"/>
      <c r="N226" s="39"/>
      <c r="O226" s="25"/>
      <c r="P226" s="40"/>
      <c r="Q226" s="12"/>
    </row>
    <row r="227" spans="1:17" ht="12.75">
      <c r="A227" s="73" t="s">
        <v>284</v>
      </c>
      <c r="B227" s="73"/>
      <c r="C227" s="73"/>
      <c r="D227" s="73"/>
      <c r="E227" s="73"/>
      <c r="F227" s="73"/>
      <c r="G227" s="73"/>
      <c r="H227" s="25"/>
      <c r="I227" s="20"/>
      <c r="J227" s="25"/>
      <c r="K227" s="25"/>
      <c r="L227" s="25"/>
      <c r="M227" s="20"/>
      <c r="N227" s="25"/>
      <c r="O227" s="25"/>
      <c r="P227" s="40"/>
      <c r="Q227" s="19"/>
    </row>
    <row r="228" spans="1:17" ht="12.75">
      <c r="A228" s="20" t="s">
        <v>368</v>
      </c>
      <c r="B228" s="23">
        <v>2</v>
      </c>
      <c r="C228" s="38" t="s">
        <v>268</v>
      </c>
      <c r="D228" s="19"/>
      <c r="E228" s="19"/>
      <c r="F228" s="24"/>
      <c r="G228" s="19" t="s">
        <v>285</v>
      </c>
      <c r="H228" s="25">
        <v>-286218</v>
      </c>
      <c r="I228" s="38"/>
      <c r="J228" s="39"/>
      <c r="K228" s="25"/>
      <c r="L228" s="25">
        <f>H228</f>
        <v>-286218</v>
      </c>
      <c r="M228" s="38"/>
      <c r="N228" s="39"/>
      <c r="O228" s="25"/>
      <c r="P228" s="40">
        <v>0</v>
      </c>
      <c r="Q228" s="12"/>
    </row>
    <row r="229" spans="1:17" ht="12.75">
      <c r="A229" s="74" t="s">
        <v>369</v>
      </c>
      <c r="B229" s="74"/>
      <c r="C229" s="74"/>
      <c r="D229" s="74"/>
      <c r="E229" s="74"/>
      <c r="F229" s="74"/>
      <c r="G229" s="74"/>
      <c r="H229" s="60">
        <f>SUM(H228:H228)</f>
        <v>-286218</v>
      </c>
      <c r="I229" s="38"/>
      <c r="J229" s="39"/>
      <c r="K229" s="25"/>
      <c r="L229" s="29">
        <f>SUM(L228:L228)</f>
        <v>-286218</v>
      </c>
      <c r="M229" s="38"/>
      <c r="N229" s="39"/>
      <c r="O229" s="25"/>
      <c r="P229" s="40">
        <v>0</v>
      </c>
      <c r="Q229" s="12"/>
    </row>
    <row r="230" spans="1:17" ht="12.75">
      <c r="A230" s="28"/>
      <c r="B230" s="31"/>
      <c r="C230" s="32"/>
      <c r="D230" s="28"/>
      <c r="E230" s="28"/>
      <c r="F230" s="32"/>
      <c r="G230" s="28"/>
      <c r="H230" s="29"/>
      <c r="I230" s="38"/>
      <c r="J230" s="39"/>
      <c r="K230" s="25"/>
      <c r="L230" s="29"/>
      <c r="M230" s="38"/>
      <c r="N230" s="39"/>
      <c r="O230" s="25"/>
      <c r="P230" s="40"/>
      <c r="Q230" s="12"/>
    </row>
    <row r="231" spans="1:17" ht="12.75">
      <c r="A231" s="73" t="s">
        <v>286</v>
      </c>
      <c r="B231" s="73"/>
      <c r="C231" s="73"/>
      <c r="D231" s="73"/>
      <c r="E231" s="73"/>
      <c r="F231" s="73"/>
      <c r="G231" s="73"/>
      <c r="H231" s="25"/>
      <c r="I231" s="20"/>
      <c r="J231" s="25"/>
      <c r="K231" s="25"/>
      <c r="L231" s="25"/>
      <c r="M231" s="20"/>
      <c r="N231" s="25"/>
      <c r="O231" s="25"/>
      <c r="P231" s="40"/>
      <c r="Q231" s="19"/>
    </row>
    <row r="232" spans="1:17" ht="12.75">
      <c r="A232" s="20" t="s">
        <v>287</v>
      </c>
      <c r="B232" s="23">
        <v>2</v>
      </c>
      <c r="C232" s="38" t="s">
        <v>268</v>
      </c>
      <c r="D232" s="19"/>
      <c r="E232" s="19"/>
      <c r="F232" s="24"/>
      <c r="G232" s="19" t="s">
        <v>288</v>
      </c>
      <c r="H232" s="25">
        <v>25474389.49</v>
      </c>
      <c r="I232" s="38"/>
      <c r="J232" s="39"/>
      <c r="K232" s="25"/>
      <c r="L232" s="25">
        <f>H232</f>
        <v>25474389.49</v>
      </c>
      <c r="M232" s="38"/>
      <c r="N232" s="39"/>
      <c r="O232" s="25"/>
      <c r="P232" s="40">
        <v>0</v>
      </c>
      <c r="Q232" s="12"/>
    </row>
    <row r="233" spans="1:17" ht="12.75">
      <c r="A233" s="74" t="s">
        <v>370</v>
      </c>
      <c r="B233" s="74"/>
      <c r="C233" s="74"/>
      <c r="D233" s="74"/>
      <c r="E233" s="74"/>
      <c r="F233" s="74"/>
      <c r="G233" s="74"/>
      <c r="H233" s="60">
        <f>SUM(H232:H232)</f>
        <v>25474389.49</v>
      </c>
      <c r="I233" s="38"/>
      <c r="J233" s="39"/>
      <c r="K233" s="25"/>
      <c r="L233" s="29">
        <f>SUM(L232:L232)</f>
        <v>25474389.49</v>
      </c>
      <c r="M233" s="38"/>
      <c r="N233" s="39"/>
      <c r="O233" s="25"/>
      <c r="P233" s="40">
        <v>0</v>
      </c>
      <c r="Q233" s="12"/>
    </row>
    <row r="234" spans="1:17" ht="12.75">
      <c r="A234" s="28"/>
      <c r="B234" s="31"/>
      <c r="C234" s="32"/>
      <c r="D234" s="28"/>
      <c r="E234" s="28"/>
      <c r="F234" s="32"/>
      <c r="G234" s="28"/>
      <c r="H234" s="29"/>
      <c r="I234" s="38"/>
      <c r="J234" s="39"/>
      <c r="K234" s="25"/>
      <c r="L234" s="29"/>
      <c r="M234" s="38"/>
      <c r="N234" s="39"/>
      <c r="O234" s="25"/>
      <c r="P234" s="40"/>
      <c r="Q234" s="12"/>
    </row>
    <row r="235" spans="1:17" ht="12.75">
      <c r="A235" s="1"/>
      <c r="B235" s="1"/>
      <c r="C235" s="1"/>
      <c r="D235" s="1"/>
      <c r="E235" s="1"/>
      <c r="F235" s="67"/>
      <c r="G235" s="1"/>
      <c r="H235" s="1"/>
      <c r="I235" s="1"/>
      <c r="J235" s="1"/>
      <c r="K235" s="1"/>
      <c r="L235" s="1"/>
      <c r="M235" s="1"/>
      <c r="N235" s="1"/>
      <c r="O235" s="1"/>
      <c r="P235" s="68"/>
      <c r="Q235" s="1"/>
    </row>
    <row r="236" spans="1:17" ht="12.75">
      <c r="A236" s="1"/>
      <c r="B236" s="1"/>
      <c r="C236" s="1"/>
      <c r="D236" s="1"/>
      <c r="E236" s="1"/>
      <c r="F236" s="67"/>
      <c r="G236" s="1"/>
      <c r="H236" s="1"/>
      <c r="I236" s="1"/>
      <c r="J236" s="1"/>
      <c r="K236" s="1"/>
      <c r="L236" s="1"/>
      <c r="M236" s="1"/>
      <c r="N236" s="1"/>
      <c r="O236" s="1"/>
      <c r="P236" s="68"/>
      <c r="Q236" s="1"/>
    </row>
    <row r="237" spans="1:17" ht="12.75">
      <c r="A237" s="69" t="s">
        <v>371</v>
      </c>
      <c r="B237" s="1"/>
      <c r="C237" s="1"/>
      <c r="D237" s="1"/>
      <c r="E237" s="1"/>
      <c r="F237" s="67"/>
      <c r="G237" s="1"/>
      <c r="H237" s="1"/>
      <c r="I237" s="1"/>
      <c r="J237" s="1"/>
      <c r="K237" s="1"/>
      <c r="L237" s="1"/>
      <c r="M237" s="1"/>
      <c r="N237" s="1"/>
      <c r="O237" s="1"/>
      <c r="P237" s="68"/>
      <c r="Q237" s="1"/>
    </row>
    <row r="238" spans="1:17" ht="12.75">
      <c r="A238" s="78" t="s">
        <v>372</v>
      </c>
      <c r="B238" s="78"/>
      <c r="C238" s="32"/>
      <c r="D238" s="28"/>
      <c r="E238" s="28"/>
      <c r="F238" s="32"/>
      <c r="G238" s="28"/>
      <c r="H238" s="70">
        <f>H149+H155+H161+H177</f>
        <v>358178117.21999997</v>
      </c>
      <c r="I238" s="38"/>
      <c r="J238" s="39"/>
      <c r="K238" s="25"/>
      <c r="L238" s="29"/>
      <c r="M238" s="38"/>
      <c r="N238" s="39"/>
      <c r="O238" s="25"/>
      <c r="P238" s="40"/>
      <c r="Q238" s="12"/>
    </row>
    <row r="239" spans="1:17" ht="12.75">
      <c r="A239" s="78" t="s">
        <v>373</v>
      </c>
      <c r="B239" s="78"/>
      <c r="C239" s="78"/>
      <c r="D239" s="78"/>
      <c r="E239" s="78"/>
      <c r="F239" s="78"/>
      <c r="G239" s="28"/>
      <c r="H239" s="70">
        <v>5640997.08</v>
      </c>
      <c r="I239" s="38"/>
      <c r="J239" s="39"/>
      <c r="K239" s="25"/>
      <c r="L239" s="29"/>
      <c r="M239" s="38"/>
      <c r="N239" s="39"/>
      <c r="O239" s="25"/>
      <c r="P239" s="40"/>
      <c r="Q239" s="12"/>
    </row>
    <row r="240" spans="1:17" ht="12.75">
      <c r="A240" s="78" t="s">
        <v>374</v>
      </c>
      <c r="B240" s="78"/>
      <c r="C240" s="78"/>
      <c r="D240" s="78"/>
      <c r="E240" s="78"/>
      <c r="F240" s="78"/>
      <c r="G240" s="28"/>
      <c r="H240" s="70">
        <v>24600284</v>
      </c>
      <c r="I240" s="38"/>
      <c r="J240" s="39"/>
      <c r="K240" s="25"/>
      <c r="L240" s="29"/>
      <c r="M240" s="38"/>
      <c r="N240" s="39"/>
      <c r="O240" s="25"/>
      <c r="P240" s="40"/>
      <c r="Q240" s="12"/>
    </row>
    <row r="241" spans="1:17" ht="12.75">
      <c r="A241" s="76" t="s">
        <v>375</v>
      </c>
      <c r="B241" s="76"/>
      <c r="C241" s="32"/>
      <c r="D241" s="28"/>
      <c r="E241" s="28"/>
      <c r="F241" s="32"/>
      <c r="G241" s="28"/>
      <c r="H241" s="71">
        <f>SUM(H238:H240)</f>
        <v>388419398.29999995</v>
      </c>
      <c r="I241" s="38"/>
      <c r="J241" s="39"/>
      <c r="K241" s="25"/>
      <c r="L241" s="29"/>
      <c r="M241" s="38"/>
      <c r="N241" s="39"/>
      <c r="O241" s="25"/>
      <c r="P241" s="40"/>
      <c r="Q241" s="12"/>
    </row>
    <row r="242" spans="1:17" ht="12.75">
      <c r="A242" s="28"/>
      <c r="B242" s="31"/>
      <c r="C242" s="32"/>
      <c r="D242" s="28"/>
      <c r="E242" s="28"/>
      <c r="F242" s="32"/>
      <c r="G242" s="28"/>
      <c r="H242" s="72"/>
      <c r="I242" s="38"/>
      <c r="J242" s="39"/>
      <c r="K242" s="25"/>
      <c r="L242" s="29"/>
      <c r="M242" s="38"/>
      <c r="N242" s="39"/>
      <c r="O242" s="25"/>
      <c r="P242" s="40"/>
      <c r="Q242" s="12"/>
    </row>
    <row r="243" spans="1:17" ht="12.75">
      <c r="A243" s="28"/>
      <c r="B243" s="31"/>
      <c r="C243" s="32"/>
      <c r="D243" s="28"/>
      <c r="E243" s="28"/>
      <c r="F243" s="32"/>
      <c r="G243" s="28"/>
      <c r="H243" s="72"/>
      <c r="I243" s="38"/>
      <c r="J243" s="39"/>
      <c r="K243" s="25"/>
      <c r="L243" s="29"/>
      <c r="M243" s="38"/>
      <c r="N243" s="39"/>
      <c r="O243" s="25"/>
      <c r="P243" s="40"/>
      <c r="Q243" s="12"/>
    </row>
    <row r="244" spans="1: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69" t="s">
        <v>376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69" t="s">
        <v>377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</sheetData>
  <sheetProtection selectLockedCells="1" selectUnlockedCells="1"/>
  <mergeCells count="68">
    <mergeCell ref="M4:N4"/>
    <mergeCell ref="M5:N5"/>
    <mergeCell ref="A8:G8"/>
    <mergeCell ref="A11:G11"/>
    <mergeCell ref="A4:A6"/>
    <mergeCell ref="F4:F6"/>
    <mergeCell ref="G4:G6"/>
    <mergeCell ref="I4:J5"/>
    <mergeCell ref="A13:G13"/>
    <mergeCell ref="A15:G15"/>
    <mergeCell ref="A17:G17"/>
    <mergeCell ref="A19:G19"/>
    <mergeCell ref="A21:G21"/>
    <mergeCell ref="A29:G29"/>
    <mergeCell ref="A31:G31"/>
    <mergeCell ref="A34:G34"/>
    <mergeCell ref="A36:G36"/>
    <mergeCell ref="A60:G60"/>
    <mergeCell ref="A62:G62"/>
    <mergeCell ref="A71:G71"/>
    <mergeCell ref="A73:G73"/>
    <mergeCell ref="A84:G84"/>
    <mergeCell ref="A86:G86"/>
    <mergeCell ref="A96:G96"/>
    <mergeCell ref="A98:G98"/>
    <mergeCell ref="A102:G102"/>
    <mergeCell ref="A105:G105"/>
    <mergeCell ref="A107:G107"/>
    <mergeCell ref="A109:G109"/>
    <mergeCell ref="A113:G113"/>
    <mergeCell ref="A115:G115"/>
    <mergeCell ref="A127:G127"/>
    <mergeCell ref="A129:G129"/>
    <mergeCell ref="A137:G137"/>
    <mergeCell ref="A139:C139"/>
    <mergeCell ref="A145:G145"/>
    <mergeCell ref="A149:G149"/>
    <mergeCell ref="A152:G152"/>
    <mergeCell ref="A155:G155"/>
    <mergeCell ref="A157:G157"/>
    <mergeCell ref="A161:G161"/>
    <mergeCell ref="A163:G163"/>
    <mergeCell ref="A177:G177"/>
    <mergeCell ref="A181:C181"/>
    <mergeCell ref="A183:G183"/>
    <mergeCell ref="A186:G186"/>
    <mergeCell ref="A188:G188"/>
    <mergeCell ref="A198:G198"/>
    <mergeCell ref="A200:G200"/>
    <mergeCell ref="A203:G203"/>
    <mergeCell ref="A205:G205"/>
    <mergeCell ref="A207:G207"/>
    <mergeCell ref="A209:G209"/>
    <mergeCell ref="A211:G211"/>
    <mergeCell ref="A213:G213"/>
    <mergeCell ref="A215:G215"/>
    <mergeCell ref="A217:G217"/>
    <mergeCell ref="A221:G221"/>
    <mergeCell ref="A223:G223"/>
    <mergeCell ref="A225:G225"/>
    <mergeCell ref="A227:G227"/>
    <mergeCell ref="A229:G229"/>
    <mergeCell ref="A231:G231"/>
    <mergeCell ref="A233:G233"/>
    <mergeCell ref="A238:B238"/>
    <mergeCell ref="A239:F239"/>
    <mergeCell ref="A240:F240"/>
    <mergeCell ref="A241:B241"/>
  </mergeCells>
  <printOptions/>
  <pageMargins left="0.39375" right="0.39375" top="0.39375" bottom="0.393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modified xsi:type="dcterms:W3CDTF">2015-05-06T13:23:21Z</dcterms:modified>
  <cp:category/>
  <cp:version/>
  <cp:contentType/>
  <cp:contentStatus/>
</cp:coreProperties>
</file>