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82" activeTab="0"/>
  </bookViews>
  <sheets>
    <sheet name="Úvod stránka" sheetId="1" r:id="rId1"/>
    <sheet name="Rozpočet" sheetId="2" r:id="rId2"/>
    <sheet name="Příjmy" sheetId="3" r:id="rId3"/>
    <sheet name="Výdaje" sheetId="4" r:id="rId4"/>
    <sheet name="Financování" sheetId="5" r:id="rId5"/>
    <sheet name="Zúčtovací vztahy" sheetId="6" r:id="rId6"/>
    <sheet name="Účty a fondy" sheetId="7" r:id="rId7"/>
    <sheet name="Transfery" sheetId="8" r:id="rId8"/>
    <sheet name="Podíly" sheetId="9" r:id="rId9"/>
    <sheet name="Majetek" sheetId="10" r:id="rId10"/>
  </sheets>
  <definedNames/>
  <calcPr fullCalcOnLoad="1"/>
</workbook>
</file>

<file path=xl/sharedStrings.xml><?xml version="1.0" encoding="utf-8"?>
<sst xmlns="http://schemas.openxmlformats.org/spreadsheetml/2006/main" count="556" uniqueCount="413">
  <si>
    <t>MĚSTO PROSEČ</t>
  </si>
  <si>
    <t>NÁVRH ZÁVĚREČNÉHO ÚČTU ZA ROK 2013</t>
  </si>
  <si>
    <t>§ 17 zákona č. 250/2000 Sb., o rozpočtových pravidlech územních rozpočtů, ve znění platných předpisů</t>
  </si>
  <si>
    <t>Plnění příjmů a výdajů za rok 2013</t>
  </si>
  <si>
    <t>Schválený</t>
  </si>
  <si>
    <t>Rozpočtová</t>
  </si>
  <si>
    <t>Upravený</t>
  </si>
  <si>
    <t>Plnění k 31.12.13</t>
  </si>
  <si>
    <t>% plnění k</t>
  </si>
  <si>
    <t>rozpočet</t>
  </si>
  <si>
    <t>opatření</t>
  </si>
  <si>
    <t>upraven.rozp.</t>
  </si>
  <si>
    <t>Třída 1 – Daňové příjmy</t>
  </si>
  <si>
    <t>Třída 2 - Nedaňové příjmy</t>
  </si>
  <si>
    <t>Třída 3 – Kapitálové příjmy</t>
  </si>
  <si>
    <t>Třída 4 – Přijaté transfery</t>
  </si>
  <si>
    <t>Příjmy celkem</t>
  </si>
  <si>
    <t>Konsolidace příjmů</t>
  </si>
  <si>
    <t>Příjmy po konsolidaci</t>
  </si>
  <si>
    <t>Třída 5 – Běžné výdaje</t>
  </si>
  <si>
    <t>Třída 6 – Kapitálové výdaje</t>
  </si>
  <si>
    <t>Výdaje celkem</t>
  </si>
  <si>
    <t>Konsolidace výdajů</t>
  </si>
  <si>
    <t>Výdaje po konsolidaci</t>
  </si>
  <si>
    <t>Saldo: Příjmy – výdaje</t>
  </si>
  <si>
    <t>Třída 8 – financování</t>
  </si>
  <si>
    <t>Přijaté úvěry a půjčky</t>
  </si>
  <si>
    <t xml:space="preserve">Splátky úvěrů </t>
  </si>
  <si>
    <t>Prostředky minulých let</t>
  </si>
  <si>
    <t>Financování celkem</t>
  </si>
  <si>
    <t xml:space="preserve">Údaje o plnění rozpočtu příjmů, výdajů a o dalších finančních operacích v plném členění podle rozpočtové  </t>
  </si>
  <si>
    <t>skladby jsou obsaženy v příloze závěrečného účtu a jsou k nahlédnutí v účtárně městského úřadu (výkaz FIN 2-12,</t>
  </si>
  <si>
    <t xml:space="preserve">výkaz pro hodnocení plnění rozpočtu ÚSC). Drobná překročení a nenaplnění příjmů a výdajů dle jednotlivých položek </t>
  </si>
  <si>
    <t>a paragrafů jsou podrobně rozepsány v přehledu plnění rozpočtu, který byl projednán v zastupitelstvu 4.3.2014.</t>
  </si>
  <si>
    <t>Údaje o hospodaření s majetkem a dalších finančních operací</t>
  </si>
  <si>
    <t>Výkaz Rozvaha a výkaz zisků a ztráty a příloha účetní závěrky jsou obsaženy v příloze závěrečného účtu města</t>
  </si>
  <si>
    <t>a jsou k nahlédnutí v účtárně městského úřadu. Výkazy a příloha obsahují údaje o stavu a vývoji majetku za</t>
  </si>
  <si>
    <t>běžný rok, včetně popisu významných vlivů a změny stavů.</t>
  </si>
  <si>
    <t>Výsledek hospodaření roku 2013</t>
  </si>
  <si>
    <t>Stav účelových fondů a finančních aktiv</t>
  </si>
  <si>
    <t>Fond rozvoje bydlení</t>
  </si>
  <si>
    <t>stav k 31.12.2013</t>
  </si>
  <si>
    <t>Kč</t>
  </si>
  <si>
    <t xml:space="preserve">Příjmy fondu tvoří splátky z půjček poskytnutých v minulých letech a úroky z účtu, výdajem fondu jsou </t>
  </si>
  <si>
    <t xml:space="preserve">půjčky poskytnuté občanům dle směrnice obce Proseč platné od 15.3.2011. V roce 2013 byly z fondu </t>
  </si>
  <si>
    <t>rozvoje bydlení čerpány 2 půjčky v celkové výši 80 000 Kč.</t>
  </si>
  <si>
    <t>Sociální fond</t>
  </si>
  <si>
    <t>Tvorba a čerpání fondu se řídí zásadami pro tvorbu a užívání sociálního fondu a rozpočtem schváleným</t>
  </si>
  <si>
    <t>zastupitelstvem obce dne 4.3.2013.</t>
  </si>
  <si>
    <t>Hospodaření příspěvkových organizací zřízených městem Proseč</t>
  </si>
  <si>
    <t>rezervní fond</t>
  </si>
  <si>
    <t>fond odměn</t>
  </si>
  <si>
    <t>odvod zřizovateli</t>
  </si>
  <si>
    <t>výsledek hospodaření celkem</t>
  </si>
  <si>
    <t>Mateřská škola</t>
  </si>
  <si>
    <t>Základní škola</t>
  </si>
  <si>
    <t>Roční závěrky zřizovaných příspěvkových organizací včetně všech zákonem předepsaných</t>
  </si>
  <si>
    <t>výkazů jsou založeny v účtárně městského úřadu.</t>
  </si>
  <si>
    <t>Hospodaření organizací založených městem</t>
  </si>
  <si>
    <t>Vývoj majetku</t>
  </si>
  <si>
    <t>Dlouhodobý majetek</t>
  </si>
  <si>
    <t>oběžná aktiva</t>
  </si>
  <si>
    <r>
      <t>vlastní kapitál</t>
    </r>
    <r>
      <rPr>
        <sz val="8"/>
        <rFont val="Arial CE"/>
        <family val="2"/>
      </rPr>
      <t xml:space="preserve"> (zákl.kapitál+VH)</t>
    </r>
  </si>
  <si>
    <t>cizí zdroje</t>
  </si>
  <si>
    <t>Prosečské služby, s.r.o.</t>
  </si>
  <si>
    <t>Vývoj VH</t>
  </si>
  <si>
    <t>náklady</t>
  </si>
  <si>
    <t>výnosy</t>
  </si>
  <si>
    <t>VH</t>
  </si>
  <si>
    <t>VH min. obd.</t>
  </si>
  <si>
    <t>Roční účetní závěrky založených organizací, včetně všech zákonem předepsaných výkazů jsou</t>
  </si>
  <si>
    <t>založeny v účtárně městského úřadu.</t>
  </si>
  <si>
    <t>Vyúčtování finančních vztahů ke státnímu rozpočtu a ostatním rozpočtům veřejné úrovně</t>
  </si>
  <si>
    <t>Dotace do rozpočtu města za rok 2013 činily celkem 7 545 586,59 Kč. Rozpis přijatých dotací a jejich</t>
  </si>
  <si>
    <t>čerpání v průběhu roku 2013 je zpracován v tabulce. Dotace k vypořádání byly řádně vyúčtovány, nevyčerpané fin.</t>
  </si>
  <si>
    <t xml:space="preserve">prostředky z dotace na volby prezidenta byly vráceny do státního rozpočtu prostřednictvím Pardubického kraje </t>
  </si>
  <si>
    <t>dne 27.8.2013 ve výši 35 758,- Kč a na volby do Parlamentu ČR ve výši 48 331,- Kč byly vráceny dne 27.1.2014.</t>
  </si>
  <si>
    <t>Poskytovatel             ÚZ</t>
  </si>
  <si>
    <t>účel</t>
  </si>
  <si>
    <t>položka</t>
  </si>
  <si>
    <t>rozp.-přiděleno</t>
  </si>
  <si>
    <t>čerpání</t>
  </si>
  <si>
    <t>%</t>
  </si>
  <si>
    <t>KÚPK                       98008</t>
  </si>
  <si>
    <t>volby prezidenta</t>
  </si>
  <si>
    <t xml:space="preserve">KÚPK                       98071                   </t>
  </si>
  <si>
    <t>volby do Parl.ČR</t>
  </si>
  <si>
    <t xml:space="preserve">KÚPK                      </t>
  </si>
  <si>
    <t>výkon st.správy</t>
  </si>
  <si>
    <t>Úřad práce Chrudim   13101</t>
  </si>
  <si>
    <t>mzdy VPP</t>
  </si>
  <si>
    <t>Úřad práce Pardubice 13234</t>
  </si>
  <si>
    <t>mzdy OPLZZ</t>
  </si>
  <si>
    <t>KÚPK - MPSV          13305</t>
  </si>
  <si>
    <t>pečov. služba</t>
  </si>
  <si>
    <t xml:space="preserve">obce </t>
  </si>
  <si>
    <t>činnost SDH</t>
  </si>
  <si>
    <t>SFŽP, EU       90877,15835</t>
  </si>
  <si>
    <t>zateplení MŠ</t>
  </si>
  <si>
    <t>zateplení ZŠ</t>
  </si>
  <si>
    <t>St.zeměděl.interv.fond 89447</t>
  </si>
  <si>
    <t>zalesnění 2012</t>
  </si>
  <si>
    <t xml:space="preserve">KÚPK                      14004         </t>
  </si>
  <si>
    <t>SDH</t>
  </si>
  <si>
    <t>opr.kříže v Č.R.</t>
  </si>
  <si>
    <t xml:space="preserve">KÚPK                               </t>
  </si>
  <si>
    <t>muzeum</t>
  </si>
  <si>
    <t>Den řemesel</t>
  </si>
  <si>
    <t xml:space="preserve">KÚPK                   </t>
  </si>
  <si>
    <t>hasič.auto CAS</t>
  </si>
  <si>
    <t>kanal.V.et. DÚR</t>
  </si>
  <si>
    <t>Celkem</t>
  </si>
  <si>
    <t xml:space="preserve">KÚPK=Krajský úřad pardubic.kraje, MPSV=Ministerstvo práce a sociál.věcí, MŽP=Ministerstvo život.prostř., SFŽP=Státní fond život.prostř.                </t>
  </si>
  <si>
    <t>Finanční vypořádání s příjemci dotací za rok 2013</t>
  </si>
  <si>
    <t>poskytnutí transferu</t>
  </si>
  <si>
    <t>odvod transferu</t>
  </si>
  <si>
    <t>doplatek transferu</t>
  </si>
  <si>
    <t>FK Proseč – na činnost FK</t>
  </si>
  <si>
    <t>Orel jednota Proseč – na činnost</t>
  </si>
  <si>
    <t>Římskokat.farnost-opr.kříže</t>
  </si>
  <si>
    <t>TJ Sokol – na nákup uhlí</t>
  </si>
  <si>
    <t>Zpráva o výsledku přezkoumání hospodaření za rok 2013</t>
  </si>
  <si>
    <t xml:space="preserve">Přezkoumání hospodaření města provedli pracovníci Krajského úřadu Pardubického kraje v souladu se </t>
  </si>
  <si>
    <t xml:space="preserve">zákonem č.420/2004 Sb., dne 8.10.2013 a 7.4.2014. </t>
  </si>
  <si>
    <t>Závěr zprávy: Při přezkoumání hospodaření města Proseč nebyly zjištěny chyby a nedostatky.</t>
  </si>
  <si>
    <t>Plné znění zprávy o provedeném přezkoumání hospodaření za rok 2013 je přílohou k závěrečnému účtu.</t>
  </si>
  <si>
    <t>Všechny přílohy k závěrečnému účtu jsou k nahlédnutí v účtárně městského úřadu nebo na internetových</t>
  </si>
  <si>
    <t>stránkách města Proseč www.mestoprosec.cz</t>
  </si>
  <si>
    <t>Připomínky k závěrečnému účtu města mohou občané uplatnit do: 16.6.2014 nebo ústně</t>
  </si>
  <si>
    <t>na zasedání zastupitelstva.</t>
  </si>
  <si>
    <t>Vyvěšeno na úřední desce dne: 28.5.2014</t>
  </si>
  <si>
    <t>Vyvěšeno na elektronické úřední desce dne: 28.5.2014</t>
  </si>
  <si>
    <t>Sejmuto dne:</t>
  </si>
  <si>
    <t>1. Plnění rozpočtu za období 2011 - 2013</t>
  </si>
  <si>
    <t>2011</t>
  </si>
  <si>
    <t>2012</t>
  </si>
  <si>
    <t>2013</t>
  </si>
  <si>
    <t>PŘÍJMY</t>
  </si>
  <si>
    <t>VÝDAJE</t>
  </si>
  <si>
    <t>SALDO</t>
  </si>
  <si>
    <t>1.1. Běžný rozpočet 2013</t>
  </si>
  <si>
    <t>Třída</t>
  </si>
  <si>
    <t>Skutečnost</t>
  </si>
  <si>
    <t>Rozpočet</t>
  </si>
  <si>
    <t>% SR</t>
  </si>
  <si>
    <t>% UR</t>
  </si>
  <si>
    <t>schválený</t>
  </si>
  <si>
    <t>po změnách</t>
  </si>
  <si>
    <t>1.2. Kapitálový rozpočet 2013</t>
  </si>
  <si>
    <t>2. Rozpočtové hospodaření dle tříd - PŘÍJMY 2013</t>
  </si>
  <si>
    <t>1-DAŇOVÉ PŘÍJMY</t>
  </si>
  <si>
    <t>2-NEDAŇOVÉ PŘÍJMY</t>
  </si>
  <si>
    <t>3-KAPITÁLOVÉ PŘÍJMY</t>
  </si>
  <si>
    <t>4-PŘIJATÉ TRANSFERY</t>
  </si>
  <si>
    <t>CELKEM PŘÍJMY</t>
  </si>
  <si>
    <t>2.1. Daňové příjmy - vybrané položky 2013</t>
  </si>
  <si>
    <t>Položky</t>
  </si>
  <si>
    <t>Sdílené daně</t>
  </si>
  <si>
    <t>Místní poplatky</t>
  </si>
  <si>
    <t>Správní poplatky</t>
  </si>
  <si>
    <t>Daň z nemovitosti</t>
  </si>
  <si>
    <t>Ostatní daňové příjmy</t>
  </si>
  <si>
    <t>2.2.1. Sdílené daně po měsících za rok 2013</t>
  </si>
  <si>
    <t>Měsíc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</si>
  <si>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</si>
  <si>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</si>
  <si>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</si>
  <si>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</si>
  <si>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</si>
  <si>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</si>
  <si>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</si>
  <si>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</si>
  <si>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</si>
  <si>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</si>
  <si>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</si>
  <si>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</si>
  <si>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</si>
  <si>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3. Rozpočtové hospodaření dle tříd - VÝDAJE 2013</t>
  </si>
  <si>
    <t>5-BĚŽNÉ VÝDAJE</t>
  </si>
  <si>
    <t>6-KAPITÁLOVÉ VÝDAJE</t>
  </si>
  <si>
    <t>CELKEM VÝDAJE</t>
  </si>
  <si>
    <t>3.1. Agregované výdaje dle cílových oblastí 2012 - 2013</t>
  </si>
  <si>
    <t>Řádek</t>
  </si>
  <si>
    <t>2012 skut</t>
  </si>
  <si>
    <t>2013 skut</t>
  </si>
  <si>
    <t>BĚŽNÉ VÝDAJE</t>
  </si>
  <si>
    <t>Výdaje na platy a odvody na SP a ZP č.OON</t>
  </si>
  <si>
    <t>Ostatní platby za provedenou práci</t>
  </si>
  <si>
    <t>Odměny zastupitelům (RM, ZM, výbory)</t>
  </si>
  <si>
    <t>Mzdové výdaje celkem</t>
  </si>
  <si>
    <t>Neinvestiční nákupy - nákupy materiálu</t>
  </si>
  <si>
    <t>Nákupy vody, paliv a energie</t>
  </si>
  <si>
    <t>Nákup služeb a ostatní nákupy</t>
  </si>
  <si>
    <t>Opravy a údržba majetku</t>
  </si>
  <si>
    <t>Daně (daň z převodu nemovitostí …)</t>
  </si>
  <si>
    <t>Výdaje z finančního vypořádání</t>
  </si>
  <si>
    <t>Ostatní výdaje (úroky, soc.fond.,náhrady,...)</t>
  </si>
  <si>
    <t>Ostatní provozní výdaje celkem</t>
  </si>
  <si>
    <t>Transfery příspěvkovým organizacím</t>
  </si>
  <si>
    <t>Transfery ost. vlastním organizacím  - o.p.s</t>
  </si>
  <si>
    <t>Transfery jiným subjektům</t>
  </si>
  <si>
    <t>Transfery "průtokové" - soc.dávky</t>
  </si>
  <si>
    <t>Transfery na úhradu vlastních nákladů</t>
  </si>
  <si>
    <t>Neinvestiční transfery celkem</t>
  </si>
  <si>
    <t>Půjčené prostředky</t>
  </si>
  <si>
    <t>KAPITÁLOVÉ VÝDAJE</t>
  </si>
  <si>
    <t>SW + výpočetní technika</t>
  </si>
  <si>
    <t>Pořízení budov, staveb</t>
  </si>
  <si>
    <t>Nákup pozemků</t>
  </si>
  <si>
    <t>Stroje, přístroje, zařízení, dopr.prostředky</t>
  </si>
  <si>
    <t>Ostatní (studie, ÚP, rezerva…)</t>
  </si>
  <si>
    <t>Pořízení vlastního majetku celkem</t>
  </si>
  <si>
    <t>Investiční transfery vlastním organizacím</t>
  </si>
  <si>
    <t>Investiční transfery jiným subjektům</t>
  </si>
  <si>
    <t>Investiční transfery celkem</t>
  </si>
  <si>
    <t>VÝDAJE CELKEM</t>
  </si>
  <si>
    <t>3.2. Závazné ukazatele 2013</t>
  </si>
  <si>
    <t>Odvětvové třídění</t>
  </si>
  <si>
    <t>Příjmy</t>
  </si>
  <si>
    <t>Výdaje</t>
  </si>
  <si>
    <t>Oblasti činnosti</t>
  </si>
  <si>
    <t>Sch. rozpočet</t>
  </si>
  <si>
    <t>Pokladní správa</t>
  </si>
  <si>
    <t>Lesy a zemědělství</t>
  </si>
  <si>
    <t xml:space="preserve">Podnikání a stavebnictví </t>
  </si>
  <si>
    <t>Vnitřní obchod</t>
  </si>
  <si>
    <t>Cestovní ruch</t>
  </si>
  <si>
    <t>Doprava a spoje</t>
  </si>
  <si>
    <t>Vodní hospodářství</t>
  </si>
  <si>
    <t>Školství</t>
  </si>
  <si>
    <t>Kultura</t>
  </si>
  <si>
    <t>Sport</t>
  </si>
  <si>
    <t>Zájmová činnost</t>
  </si>
  <si>
    <t>Zdravotnictví</t>
  </si>
  <si>
    <t>Bytové hospodářství</t>
  </si>
  <si>
    <t>Veřejné osvětlení</t>
  </si>
  <si>
    <t>Pohřebnictví</t>
  </si>
  <si>
    <t>Zásobování teplem</t>
  </si>
  <si>
    <t>Územní rozvoj</t>
  </si>
  <si>
    <t>Ochrana ovzduší a půdy</t>
  </si>
  <si>
    <t>Odpady</t>
  </si>
  <si>
    <t>Veřejné prostranství</t>
  </si>
  <si>
    <t>Sociální zabezpečení</t>
  </si>
  <si>
    <t xml:space="preserve">Sociální služby </t>
  </si>
  <si>
    <t>Krizové stavy</t>
  </si>
  <si>
    <t>Hasiči a městská policie</t>
  </si>
  <si>
    <t>Zastupitelstvo</t>
  </si>
  <si>
    <t>Správa úřadu</t>
  </si>
  <si>
    <t>Mezinárodní spolupráce</t>
  </si>
  <si>
    <t>Daně, pojištění a úroky</t>
  </si>
  <si>
    <t>Ostatní finanční operace</t>
  </si>
  <si>
    <t>Ostatní nezařazené</t>
  </si>
  <si>
    <t>Příjmy z financování</t>
  </si>
  <si>
    <t>Výdaje z financování</t>
  </si>
  <si>
    <t>Použitá rezerva (z BÚ)</t>
  </si>
  <si>
    <t>4. Skutečné PŘÍJMY a VÝDAJE 2011 - 2013</t>
  </si>
  <si>
    <t>Rok</t>
  </si>
  <si>
    <t>Skutečnost 2011</t>
  </si>
  <si>
    <t>Skutečnost 2012</t>
  </si>
  <si>
    <t>Skutečnost 2013</t>
  </si>
  <si>
    <t>5. Financování 2013</t>
  </si>
  <si>
    <t>Název položky</t>
  </si>
  <si>
    <t>Zm.stavu krátkodob.prost.na BÚ</t>
  </si>
  <si>
    <t>Uhraz.splát.dlouhodob.přij.půj</t>
  </si>
  <si>
    <t>Oper.z peněž.účtů organizace</t>
  </si>
  <si>
    <t>FINANCOVÁNÍ CELKEM</t>
  </si>
  <si>
    <t>6. Monitoring obcí</t>
  </si>
  <si>
    <t>Popis</t>
  </si>
  <si>
    <t>1. Počet obyvatel obce</t>
  </si>
  <si>
    <t>2. Příjem celkem (po konsolidaci)</t>
  </si>
  <si>
    <t>3. Úroky</t>
  </si>
  <si>
    <t>4. Uhrazené splátky dluhopisů a půjčených prostředků</t>
  </si>
  <si>
    <t>5. Dluhová služba (DS) celkem ř.3+ř.4</t>
  </si>
  <si>
    <t>6. Ukazatel Dluhové služby (%) ř.5/ř.2</t>
  </si>
  <si>
    <t>7. Aktiva celkem</t>
  </si>
  <si>
    <t xml:space="preserve">8. Cizí zdroje </t>
  </si>
  <si>
    <t>9. Stav na bankovních účtech celkem</t>
  </si>
  <si>
    <t>10. Úvěry a komunální dluhopisy</t>
  </si>
  <si>
    <t>11. Přijaté návratné finanční výpomoci (PNFV) a ostatní dluhy</t>
  </si>
  <si>
    <t>12. Zadluženost celkem ř.10+ř.11</t>
  </si>
  <si>
    <t>13. Podíl cizích zdrojů k celkovým aktivům (%) ř.8/ř.7</t>
  </si>
  <si>
    <t>14. Podíl zadluženosti na cizích zdrojích (%) ř.12/ř.8</t>
  </si>
  <si>
    <t>15. 8-leté saldo</t>
  </si>
  <si>
    <t>16. Oběžná aktiva</t>
  </si>
  <si>
    <t>17. Krátkodobé závazky</t>
  </si>
  <si>
    <t>18. Celková likvidita ř.16/ř.17</t>
  </si>
  <si>
    <t xml:space="preserve"> </t>
  </si>
  <si>
    <t>*Do řádku 15 vstupují data pouze za roky 2006 až 2012</t>
  </si>
  <si>
    <t>7. Pohledávky k 31.12.2013</t>
  </si>
  <si>
    <t>Účet - popis</t>
  </si>
  <si>
    <t>311 - Odběratelé</t>
  </si>
  <si>
    <t>314 - Krátkodobé poskytnuté zá</t>
  </si>
  <si>
    <t>315 - Jiné pohledávky z hl. či</t>
  </si>
  <si>
    <t>316 - Poskyt.návrat.fin.výpomo</t>
  </si>
  <si>
    <t>335 - Pohledávky za zaměstnanc</t>
  </si>
  <si>
    <t>343 - Daň z přidané hodnoty</t>
  </si>
  <si>
    <t>346 - Pohled. za vyb.ústř.vlád</t>
  </si>
  <si>
    <t>377 - Ostatní krátkodobé pohle</t>
  </si>
  <si>
    <t>469 - Ostatní dlouhodobé pohle</t>
  </si>
  <si>
    <t>Z toho: Opravné položky k pohl</t>
  </si>
  <si>
    <t>8. Závazky k 31.12.2013</t>
  </si>
  <si>
    <t>321 - Dodavatelé</t>
  </si>
  <si>
    <t>324 - Krátkodobé přijaté záloh</t>
  </si>
  <si>
    <t>331 - Zaměstnanci</t>
  </si>
  <si>
    <t>336 - Zúčt.s inst.soc.zab.a zd</t>
  </si>
  <si>
    <t>342 - Jiné přímé daně</t>
  </si>
  <si>
    <t>347 - Závazky k vyb. ústř.vlád</t>
  </si>
  <si>
    <t>349 - Závazky k vyb. míst.vlád</t>
  </si>
  <si>
    <t>374 - Přijaté zálohy na transf</t>
  </si>
  <si>
    <t>378 - Ostatní krátkodobé závaz</t>
  </si>
  <si>
    <t>9. Stav úvěrů a půjček k 31.12.2013</t>
  </si>
  <si>
    <t>Účet - název</t>
  </si>
  <si>
    <t>451 01 - Dlouhodobé úvěry; hyp</t>
  </si>
  <si>
    <t>451 02 - Dlouhodobé úvěry; hyp</t>
  </si>
  <si>
    <t>451 03 - Dlouhodobé úvěry; hyp</t>
  </si>
  <si>
    <t xml:space="preserve">451 04 - Dlouhodobé úvěry; TI </t>
  </si>
  <si>
    <t>451 05 - Dlouhodobé úvěry; pře</t>
  </si>
  <si>
    <t>451 10 - Dlouhodobé úvěry; kan</t>
  </si>
  <si>
    <t>451 11 - Dlouhodobé úvěry; slo</t>
  </si>
  <si>
    <t>10.1. Jmění, upravující položky a fondy k 31.12.2013</t>
  </si>
  <si>
    <t>Název fondu</t>
  </si>
  <si>
    <t>Počáteční stav</t>
  </si>
  <si>
    <t>Zůstatek k 31.12.</t>
  </si>
  <si>
    <t>401 - Jmění účetní jednotky</t>
  </si>
  <si>
    <t>403 - Transfery na poříz. dl.majetku</t>
  </si>
  <si>
    <t>406 - Oceň.rozdíly při prv.použ.met.</t>
  </si>
  <si>
    <t>419 - Ostatní fondy</t>
  </si>
  <si>
    <t>10.2. Peněžní a ostatní fondy k 31.12.2013</t>
  </si>
  <si>
    <t>419 10 - Ostatní fondy; FRB</t>
  </si>
  <si>
    <t>419 20 - Ostatní fondy; sociální fond</t>
  </si>
  <si>
    <t>11. Stavy na běžných účtech a termínované vklady k 31.12.2013</t>
  </si>
  <si>
    <t>231 10 - Bankovní účty územ.samosp.cel.</t>
  </si>
  <si>
    <t>231 11 - Bankovní účty územ.samosp.cel.; účet kanalizace - I</t>
  </si>
  <si>
    <t>231 20 - Bankovní účty územ.samosp.cel.; účet stočného</t>
  </si>
  <si>
    <t>231 30 - Bankovní účty územ.samosp.cel.; účet u ČNB</t>
  </si>
  <si>
    <t>236 10 - Základní běžný účet ÚSC; Fond rozvoje bydlení</t>
  </si>
  <si>
    <t>12. Přehled dotací poskytnutých rozpočty a státními fondy</t>
  </si>
  <si>
    <t>Označení účelového transferu</t>
  </si>
  <si>
    <t>Přiděleno Kč</t>
  </si>
  <si>
    <t>Vyčerpáno Kč</t>
  </si>
  <si>
    <t>Rozdíl Kč</t>
  </si>
  <si>
    <t>Ze státního rozpočtu</t>
  </si>
  <si>
    <t>Od státních fondů</t>
  </si>
  <si>
    <t>12.1. Přehled přijatých dotací v roce 2013 ze státního rozpočtu</t>
  </si>
  <si>
    <t>UZ</t>
  </si>
  <si>
    <t>13101</t>
  </si>
  <si>
    <t>Akt.politika zaměstnanosti</t>
  </si>
  <si>
    <t>13234</t>
  </si>
  <si>
    <t>Aktiv.politika zaměst- OP LZZ</t>
  </si>
  <si>
    <t>13305</t>
  </si>
  <si>
    <t>Neinv. nedávkové transfery</t>
  </si>
  <si>
    <t>14004</t>
  </si>
  <si>
    <t>Neinv.transf.krajům-zák.o PO</t>
  </si>
  <si>
    <t>15835</t>
  </si>
  <si>
    <t>Podp.udrž.využ.zdr.energ.-EU</t>
  </si>
  <si>
    <t>98008</t>
  </si>
  <si>
    <t>Volby prezidenta ČR</t>
  </si>
  <si>
    <t>98071</t>
  </si>
  <si>
    <t>ÚD-volby do Parlamentu ČR</t>
  </si>
  <si>
    <t>Celkem ze státního rozpočtu</t>
  </si>
  <si>
    <t>12.2. Přehled přijatých dotací v roce 2013 od státních fondů</t>
  </si>
  <si>
    <t>89021</t>
  </si>
  <si>
    <t>Zalesňování zemědělské půdy-EU</t>
  </si>
  <si>
    <t>89447</t>
  </si>
  <si>
    <t>Zalesňování zemědělské půdy-SR</t>
  </si>
  <si>
    <t>90877</t>
  </si>
  <si>
    <t>OPŽP-spolufinancování-IV</t>
  </si>
  <si>
    <t>Celkem od státních fondů</t>
  </si>
  <si>
    <t>12.3. Přehled přijatých dotací v r. 2013 z rozp. krajů,obcí,DSO a převody z vl. fondů</t>
  </si>
  <si>
    <t>Položka</t>
  </si>
  <si>
    <t>Označení položky</t>
  </si>
  <si>
    <t>Rozpočet schválený</t>
  </si>
  <si>
    <t>Rozpočet po změnách</t>
  </si>
  <si>
    <t>4121</t>
  </si>
  <si>
    <t>Neinv.přijaté transf.od obcí</t>
  </si>
  <si>
    <t>4122</t>
  </si>
  <si>
    <t>Neinv.přijaté transf.od krajů</t>
  </si>
  <si>
    <t>4134</t>
  </si>
  <si>
    <t>Převody z rozpočtových účtů</t>
  </si>
  <si>
    <t>4222</t>
  </si>
  <si>
    <t>Invest.přijaté transf.od krajů</t>
  </si>
  <si>
    <t>13.1. Podíl pohledávek na rozpočtu v roce 2013</t>
  </si>
  <si>
    <t>Označení</t>
  </si>
  <si>
    <t>Krátkodobé pohledávky (Netto)</t>
  </si>
  <si>
    <t>Dlouhodobé pohledávky (Netto)</t>
  </si>
  <si>
    <t>Z toho: Dl. pohledávky - následující rok</t>
  </si>
  <si>
    <t>Rozpočtové příjmy</t>
  </si>
  <si>
    <t>Podíl pohledávek na rozpočtu  (v %)</t>
  </si>
  <si>
    <t>13.2. Podíl závazků na rozpočtu v roce 2013</t>
  </si>
  <si>
    <t>Krátkodobé závazky</t>
  </si>
  <si>
    <t>Dlouhodobé závazky</t>
  </si>
  <si>
    <t xml:space="preserve">Z toho: Dl. závazky - následující rok </t>
  </si>
  <si>
    <t>Podíl závazků na rozpočtu  (v %)</t>
  </si>
  <si>
    <t>13.3. Podíl zastaveného majetku na celkovém majetku územního celku v roce 2013</t>
  </si>
  <si>
    <t>Zastavený majetek</t>
  </si>
  <si>
    <t>Majetek celkem</t>
  </si>
  <si>
    <t>Podíl zastav. majetku na celk. m. (v %)</t>
  </si>
  <si>
    <t>14. Majetek k 31.12.2013</t>
  </si>
  <si>
    <t>Brutto</t>
  </si>
  <si>
    <t>Korekce</t>
  </si>
  <si>
    <t>Netto</t>
  </si>
  <si>
    <t>018 - Drobný dlouhodobý nehm.m</t>
  </si>
  <si>
    <t>019 - Ostat. dlouhodobý nehm.m</t>
  </si>
  <si>
    <t>021 - Stavby</t>
  </si>
  <si>
    <t>022 - Sam.mov.věci a soubory m</t>
  </si>
  <si>
    <t>028 - Drobný dlouhodobý hmotný</t>
  </si>
  <si>
    <t>031 - Pozemky</t>
  </si>
  <si>
    <t>032 - Kulturní předměty</t>
  </si>
  <si>
    <t>041 - Nedokončený dl. nehmot.m</t>
  </si>
  <si>
    <t>042 - Nedokončený dl. hmotný m</t>
  </si>
  <si>
    <t xml:space="preserve">061 - Maj.účasti v os.s rozh. </t>
  </si>
  <si>
    <t>069 - Ostatní dlouhodobý fin.m</t>
  </si>
  <si>
    <t>z toho:oprávky k majetku celkem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</si>
</sst>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;[Red]\-#,##0.00"/>
    <numFmt numFmtId="166" formatCode="#,###.00"/>
  </numFmts>
  <fonts count="21">
    <font>
      <sz val="10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2"/>
      <name val="Arial"/>
      <family val="2"/>
    </font>
    <font>
      <b/>
      <u val="single"/>
      <sz val="10"/>
      <name val="Arial CE"/>
      <family val="2"/>
    </font>
    <font>
      <b/>
      <sz val="10.5"/>
      <name val="Arial CE"/>
      <family val="2"/>
    </font>
    <font>
      <sz val="8"/>
      <name val="Arial"/>
      <family val="2"/>
    </font>
    <font>
      <b/>
      <sz val="11"/>
      <name val="Arial CE"/>
      <family val="2"/>
    </font>
    <font>
      <sz val="10"/>
      <color indexed="12"/>
      <name val="Arial CE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5" fillId="0" borderId="4" xfId="0" applyFont="1" applyBorder="1" applyAlignment="1">
      <alignment/>
    </xf>
    <xf numFmtId="4" fontId="6" fillId="0" borderId="4" xfId="0" applyNumberFormat="1" applyFont="1" applyBorder="1" applyAlignment="1">
      <alignment/>
    </xf>
    <xf numFmtId="164" fontId="6" fillId="0" borderId="4" xfId="0" applyNumberFormat="1" applyFont="1" applyBorder="1" applyAlignment="1">
      <alignment/>
    </xf>
    <xf numFmtId="0" fontId="7" fillId="0" borderId="4" xfId="0" applyFont="1" applyBorder="1" applyAlignment="1">
      <alignment/>
    </xf>
    <xf numFmtId="4" fontId="8" fillId="0" borderId="4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4" fontId="11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12" fillId="0" borderId="0" xfId="0" applyFont="1" applyAlignment="1">
      <alignment/>
    </xf>
    <xf numFmtId="4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9" fillId="0" borderId="4" xfId="0" applyNumberFormat="1" applyFont="1" applyBorder="1" applyAlignment="1">
      <alignment horizontal="justify"/>
    </xf>
    <xf numFmtId="49" fontId="6" fillId="0" borderId="4" xfId="0" applyNumberFormat="1" applyFont="1" applyBorder="1" applyAlignment="1">
      <alignment horizontal="justify"/>
    </xf>
    <xf numFmtId="165" fontId="0" fillId="0" borderId="4" xfId="0" applyNumberFormat="1" applyBorder="1" applyAlignment="1">
      <alignment horizontal="right"/>
    </xf>
    <xf numFmtId="2" fontId="5" fillId="0" borderId="4" xfId="0" applyNumberFormat="1" applyFont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4" fontId="5" fillId="0" borderId="4" xfId="0" applyNumberFormat="1" applyFont="1" applyBorder="1" applyAlignment="1">
      <alignment/>
    </xf>
    <xf numFmtId="166" fontId="0" fillId="0" borderId="4" xfId="0" applyNumberFormat="1" applyBorder="1" applyAlignment="1">
      <alignment horizontal="right"/>
    </xf>
    <xf numFmtId="166" fontId="5" fillId="0" borderId="4" xfId="0" applyNumberFormat="1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justify"/>
    </xf>
    <xf numFmtId="4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166" fontId="5" fillId="0" borderId="4" xfId="0" applyNumberFormat="1" applyFont="1" applyBorder="1" applyAlignment="1">
      <alignment/>
    </xf>
    <xf numFmtId="166" fontId="0" fillId="0" borderId="4" xfId="0" applyNumberFormat="1" applyBorder="1" applyAlignment="1">
      <alignment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0" fontId="5" fillId="0" borderId="5" xfId="0" applyFont="1" applyBorder="1" applyAlignment="1">
      <alignment/>
    </xf>
    <xf numFmtId="0" fontId="9" fillId="0" borderId="4" xfId="0" applyFont="1" applyBorder="1" applyAlignment="1">
      <alignment/>
    </xf>
    <xf numFmtId="166" fontId="0" fillId="0" borderId="0" xfId="0" applyNumberFormat="1" applyAlignment="1">
      <alignment/>
    </xf>
    <xf numFmtId="4" fontId="0" fillId="0" borderId="4" xfId="0" applyNumberFormat="1" applyBorder="1" applyAlignment="1">
      <alignment horizontal="center"/>
    </xf>
    <xf numFmtId="166" fontId="0" fillId="0" borderId="5" xfId="0" applyNumberFormat="1" applyBorder="1" applyAlignment="1">
      <alignment/>
    </xf>
    <xf numFmtId="166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18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4" fontId="20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stoprosec.cz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9"/>
  <sheetViews>
    <sheetView tabSelected="1" workbookViewId="0" topLeftCell="A1">
      <selection activeCell="G147" sqref="G147"/>
    </sheetView>
  </sheetViews>
  <sheetFormatPr defaultColWidth="9.140625" defaultRowHeight="12.75"/>
  <cols>
    <col min="1" max="1" width="23.8515625" style="0" customWidth="1"/>
    <col min="2" max="2" width="14.28125" style="0" customWidth="1"/>
    <col min="3" max="3" width="12.28125" style="0" customWidth="1"/>
    <col min="4" max="4" width="12.8515625" style="0" customWidth="1"/>
    <col min="5" max="5" width="15.28125" style="0" customWidth="1"/>
    <col min="6" max="6" width="11.421875" style="0" customWidth="1"/>
  </cols>
  <sheetData>
    <row r="2" spans="1:6" ht="26.25">
      <c r="A2" s="67" t="s">
        <v>0</v>
      </c>
      <c r="B2" s="67"/>
      <c r="C2" s="67"/>
      <c r="D2" s="67"/>
      <c r="E2" s="67"/>
      <c r="F2" s="67"/>
    </row>
    <row r="3" spans="1:6" ht="19.5">
      <c r="A3" s="1"/>
      <c r="B3" s="2"/>
      <c r="C3" s="2"/>
      <c r="D3" s="2"/>
      <c r="E3" s="2"/>
      <c r="F3" s="2"/>
    </row>
    <row r="4" spans="1:6" ht="18">
      <c r="A4" s="68" t="s">
        <v>1</v>
      </c>
      <c r="B4" s="68"/>
      <c r="C4" s="68"/>
      <c r="D4" s="68"/>
      <c r="E4" s="68"/>
      <c r="F4" s="68"/>
    </row>
    <row r="5" spans="1:6" ht="18">
      <c r="A5" s="3"/>
      <c r="B5" s="4"/>
      <c r="C5" s="4"/>
      <c r="D5" s="4"/>
      <c r="E5" s="4"/>
      <c r="F5" s="4"/>
    </row>
    <row r="6" ht="12.75">
      <c r="A6" t="s">
        <v>2</v>
      </c>
    </row>
    <row r="8" spans="1:6" ht="15.75">
      <c r="A8" s="69" t="s">
        <v>3</v>
      </c>
      <c r="B8" s="69"/>
      <c r="C8" s="69"/>
      <c r="D8" s="69"/>
      <c r="E8" s="69"/>
      <c r="F8" s="69"/>
    </row>
    <row r="10" spans="1:6" ht="12.75">
      <c r="A10" s="6"/>
      <c r="B10" s="7" t="s">
        <v>4</v>
      </c>
      <c r="C10" s="6" t="s">
        <v>5</v>
      </c>
      <c r="D10" s="6" t="s">
        <v>6</v>
      </c>
      <c r="E10" s="6" t="s">
        <v>7</v>
      </c>
      <c r="F10" s="6" t="s">
        <v>8</v>
      </c>
    </row>
    <row r="11" spans="1:6" ht="12.75">
      <c r="A11" s="8"/>
      <c r="B11" s="9" t="s">
        <v>9</v>
      </c>
      <c r="C11" s="8" t="s">
        <v>10</v>
      </c>
      <c r="D11" s="8" t="s">
        <v>9</v>
      </c>
      <c r="E11" s="8"/>
      <c r="F11" s="8" t="s">
        <v>11</v>
      </c>
    </row>
    <row r="12" spans="1:6" ht="12.75">
      <c r="A12" s="10"/>
      <c r="B12" s="10"/>
      <c r="C12" s="10"/>
      <c r="D12" s="10"/>
      <c r="E12" s="10"/>
      <c r="F12" s="10"/>
    </row>
    <row r="13" spans="1:6" ht="12.75">
      <c r="A13" s="11" t="s">
        <v>12</v>
      </c>
      <c r="B13" s="12">
        <v>20606300</v>
      </c>
      <c r="C13" s="12">
        <f>D13-B13</f>
        <v>3090000</v>
      </c>
      <c r="D13" s="12">
        <v>23696300</v>
      </c>
      <c r="E13" s="12">
        <v>24880587.01</v>
      </c>
      <c r="F13" s="13">
        <f>E13/D13*100</f>
        <v>104.9977718462376</v>
      </c>
    </row>
    <row r="14" spans="1:6" ht="12.75">
      <c r="A14" s="11" t="s">
        <v>13</v>
      </c>
      <c r="B14" s="12">
        <v>8304400</v>
      </c>
      <c r="C14" s="12">
        <f>D14-B14</f>
        <v>-521100</v>
      </c>
      <c r="D14" s="12">
        <v>7783300</v>
      </c>
      <c r="E14" s="12">
        <v>8538862.94</v>
      </c>
      <c r="F14" s="13">
        <f>E14/D14*100</f>
        <v>109.70748834042115</v>
      </c>
    </row>
    <row r="15" spans="1:6" ht="12.75">
      <c r="A15" s="11" t="s">
        <v>14</v>
      </c>
      <c r="B15" s="12">
        <v>305000</v>
      </c>
      <c r="C15" s="12">
        <f>D15-B15</f>
        <v>-7100</v>
      </c>
      <c r="D15" s="12">
        <v>297900</v>
      </c>
      <c r="E15" s="12">
        <v>298654</v>
      </c>
      <c r="F15" s="13">
        <f>E15/D15*100</f>
        <v>100.25310506881505</v>
      </c>
    </row>
    <row r="16" spans="1:6" ht="12.75">
      <c r="A16" s="11" t="s">
        <v>15</v>
      </c>
      <c r="B16" s="12">
        <v>7140500</v>
      </c>
      <c r="C16" s="12">
        <f>D16-B16</f>
        <v>394700</v>
      </c>
      <c r="D16" s="12">
        <v>7535200</v>
      </c>
      <c r="E16" s="12">
        <v>14546586.59</v>
      </c>
      <c r="F16" s="13">
        <f>E16/D16*100</f>
        <v>193.04844715468735</v>
      </c>
    </row>
    <row r="17" spans="1:6" ht="12.75">
      <c r="A17" s="14" t="s">
        <v>16</v>
      </c>
      <c r="B17" s="12">
        <f>SUM(B13:B16)</f>
        <v>36356200</v>
      </c>
      <c r="C17" s="12">
        <f>D17-B17</f>
        <v>2956500</v>
      </c>
      <c r="D17" s="12">
        <f>SUM(D13:D16)</f>
        <v>39312700</v>
      </c>
      <c r="E17" s="12">
        <f>SUM(E13:E16)</f>
        <v>48264690.54000001</v>
      </c>
      <c r="F17" s="13">
        <f>E17/D17*100</f>
        <v>122.77124323691837</v>
      </c>
    </row>
    <row r="18" spans="1:6" ht="12.75">
      <c r="A18" s="14" t="s">
        <v>17</v>
      </c>
      <c r="B18" s="12"/>
      <c r="C18" s="12"/>
      <c r="D18" s="12"/>
      <c r="E18" s="12">
        <v>7001000</v>
      </c>
      <c r="F18" s="13"/>
    </row>
    <row r="19" spans="1:6" ht="12.75">
      <c r="A19" s="14" t="s">
        <v>18</v>
      </c>
      <c r="B19" s="12">
        <f>B17</f>
        <v>36356200</v>
      </c>
      <c r="C19" s="12">
        <f>D19-B19</f>
        <v>2956500</v>
      </c>
      <c r="D19" s="12">
        <f>D17</f>
        <v>39312700</v>
      </c>
      <c r="E19" s="12">
        <f>E17-E18</f>
        <v>41263690.54000001</v>
      </c>
      <c r="F19" s="13">
        <f>E19/D19*100</f>
        <v>104.96274878092832</v>
      </c>
    </row>
    <row r="20" spans="1:6" ht="12.75">
      <c r="A20" s="11" t="s">
        <v>19</v>
      </c>
      <c r="B20" s="12">
        <v>26227200</v>
      </c>
      <c r="C20" s="12">
        <f>D20-B20</f>
        <v>415100</v>
      </c>
      <c r="D20" s="12">
        <v>26642300</v>
      </c>
      <c r="E20" s="12">
        <v>32711130.66</v>
      </c>
      <c r="F20" s="13">
        <f>E20/D20*100</f>
        <v>122.7789292215762</v>
      </c>
    </row>
    <row r="21" spans="1:6" ht="12.75">
      <c r="A21" s="11" t="s">
        <v>20</v>
      </c>
      <c r="B21" s="12">
        <v>10129000</v>
      </c>
      <c r="C21" s="12">
        <f>D21-B21</f>
        <v>2541400</v>
      </c>
      <c r="D21" s="12">
        <v>12670400</v>
      </c>
      <c r="E21" s="12">
        <v>11942721.55</v>
      </c>
      <c r="F21" s="13">
        <f>E21/D21*100</f>
        <v>94.25686284568759</v>
      </c>
    </row>
    <row r="22" spans="1:6" ht="12.75">
      <c r="A22" s="14" t="s">
        <v>21</v>
      </c>
      <c r="B22" s="12">
        <f>SUM(B20:B21)</f>
        <v>36356200</v>
      </c>
      <c r="C22" s="12">
        <f>D22-B22</f>
        <v>2956500</v>
      </c>
      <c r="D22" s="12">
        <f>SUM(D20:D21)</f>
        <v>39312700</v>
      </c>
      <c r="E22" s="12">
        <f>SUM(E20:E21)</f>
        <v>44653852.21</v>
      </c>
      <c r="F22" s="13">
        <f>E22/D22*100</f>
        <v>113.58632759896929</v>
      </c>
    </row>
    <row r="23" spans="1:6" ht="12.75">
      <c r="A23" s="14" t="s">
        <v>22</v>
      </c>
      <c r="B23" s="12"/>
      <c r="C23" s="12"/>
      <c r="D23" s="12"/>
      <c r="E23" s="12">
        <v>7001000</v>
      </c>
      <c r="F23" s="13"/>
    </row>
    <row r="24" spans="1:6" ht="12.75">
      <c r="A24" s="14" t="s">
        <v>23</v>
      </c>
      <c r="B24" s="12">
        <f>B22</f>
        <v>36356200</v>
      </c>
      <c r="C24" s="12">
        <f aca="true" t="shared" si="0" ref="C24:C29">D24-B24</f>
        <v>2956500</v>
      </c>
      <c r="D24" s="12">
        <f>D22</f>
        <v>39312700</v>
      </c>
      <c r="E24" s="12">
        <f>E22-E23</f>
        <v>37652852.21</v>
      </c>
      <c r="F24" s="13">
        <f>E24/D24*100</f>
        <v>95.77783314297925</v>
      </c>
    </row>
    <row r="25" spans="1:6" ht="12.75">
      <c r="A25" s="14" t="s">
        <v>24</v>
      </c>
      <c r="B25" s="12">
        <f>B19-B24</f>
        <v>0</v>
      </c>
      <c r="C25" s="12">
        <f t="shared" si="0"/>
        <v>0</v>
      </c>
      <c r="D25" s="12">
        <f>D19-D24</f>
        <v>0</v>
      </c>
      <c r="E25" s="12">
        <f>E19-E24</f>
        <v>3610838.3300000057</v>
      </c>
      <c r="F25" s="13"/>
    </row>
    <row r="26" spans="1:6" ht="12.75">
      <c r="A26" s="14" t="s">
        <v>25</v>
      </c>
      <c r="B26" s="12"/>
      <c r="C26" s="12">
        <f t="shared" si="0"/>
        <v>0</v>
      </c>
      <c r="D26" s="12"/>
      <c r="E26" s="12">
        <v>-3610838.33</v>
      </c>
      <c r="F26" s="13"/>
    </row>
    <row r="27" spans="1:6" ht="12.75">
      <c r="A27" s="11" t="s">
        <v>26</v>
      </c>
      <c r="B27" s="12"/>
      <c r="C27" s="12">
        <f t="shared" si="0"/>
        <v>0</v>
      </c>
      <c r="D27" s="12"/>
      <c r="E27" s="12"/>
      <c r="F27" s="13"/>
    </row>
    <row r="28" spans="1:6" ht="12.75">
      <c r="A28" s="11" t="s">
        <v>27</v>
      </c>
      <c r="B28" s="12">
        <v>-2461400</v>
      </c>
      <c r="C28" s="12">
        <f t="shared" si="0"/>
        <v>0</v>
      </c>
      <c r="D28" s="12">
        <v>-2461400</v>
      </c>
      <c r="E28" s="12">
        <v>-2461471.45</v>
      </c>
      <c r="F28" s="13">
        <f>E28/D28*100</f>
        <v>100.00290281953362</v>
      </c>
    </row>
    <row r="29" spans="1:6" ht="12.75">
      <c r="A29" s="11" t="s">
        <v>28</v>
      </c>
      <c r="B29" s="12">
        <v>2461400</v>
      </c>
      <c r="C29" s="12">
        <f t="shared" si="0"/>
        <v>0</v>
      </c>
      <c r="D29" s="12">
        <v>2461400</v>
      </c>
      <c r="E29" s="12">
        <v>-1149366.88</v>
      </c>
      <c r="F29" s="13"/>
    </row>
    <row r="30" spans="1:6" ht="12.75">
      <c r="A30" s="14" t="s">
        <v>29</v>
      </c>
      <c r="B30" s="15">
        <f>B28+B29</f>
        <v>0</v>
      </c>
      <c r="C30" s="12"/>
      <c r="D30" s="12">
        <f>D27+D28+D29</f>
        <v>0</v>
      </c>
      <c r="E30" s="12">
        <f>E27+E28+E29</f>
        <v>-3610838.33</v>
      </c>
      <c r="F30" s="13"/>
    </row>
    <row r="31" spans="2:6" ht="12.75">
      <c r="B31" s="16"/>
      <c r="C31" s="16"/>
      <c r="D31" s="16"/>
      <c r="E31" s="16"/>
      <c r="F31" s="17"/>
    </row>
    <row r="32" spans="1:6" ht="12.75">
      <c r="A32" s="18" t="s">
        <v>30</v>
      </c>
      <c r="B32" s="18"/>
      <c r="C32" s="19"/>
      <c r="D32" s="20"/>
      <c r="E32" s="16"/>
      <c r="F32" s="16"/>
    </row>
    <row r="33" spans="1:6" ht="12.75">
      <c r="A33" s="18" t="s">
        <v>31</v>
      </c>
      <c r="B33" s="18"/>
      <c r="C33" s="19"/>
      <c r="D33" s="20"/>
      <c r="E33" s="16"/>
      <c r="F33" s="16"/>
    </row>
    <row r="34" spans="1:6" ht="12.75">
      <c r="A34" s="18" t="s">
        <v>32</v>
      </c>
      <c r="B34" s="18"/>
      <c r="C34" s="19"/>
      <c r="D34" s="20"/>
      <c r="E34" s="20"/>
      <c r="F34" s="20"/>
    </row>
    <row r="35" spans="1:6" ht="12.75">
      <c r="A35" s="18" t="s">
        <v>33</v>
      </c>
      <c r="B35" s="18"/>
      <c r="C35" s="19"/>
      <c r="D35" s="20"/>
      <c r="E35" s="20"/>
      <c r="F35" s="20"/>
    </row>
    <row r="36" spans="1:6" ht="12.75">
      <c r="A36" s="18"/>
      <c r="B36" s="18"/>
      <c r="C36" s="19"/>
      <c r="D36" s="20"/>
      <c r="E36" s="20"/>
      <c r="F36" s="20"/>
    </row>
    <row r="37" spans="1:6" ht="12.75">
      <c r="A37" s="18"/>
      <c r="B37" s="18"/>
      <c r="C37" s="19"/>
      <c r="D37" s="20"/>
      <c r="E37" s="20"/>
      <c r="F37" s="20"/>
    </row>
    <row r="38" spans="1:6" ht="12.75">
      <c r="A38" s="18"/>
      <c r="B38" s="18"/>
      <c r="C38" s="19"/>
      <c r="D38" s="20"/>
      <c r="E38" s="20"/>
      <c r="F38" s="20"/>
    </row>
    <row r="39" spans="1:6" ht="15.75">
      <c r="A39" s="70" t="s">
        <v>34</v>
      </c>
      <c r="B39" s="70"/>
      <c r="C39" s="70"/>
      <c r="D39" s="70"/>
      <c r="E39" s="70"/>
      <c r="F39" s="70"/>
    </row>
    <row r="40" spans="1:6" ht="12.75">
      <c r="A40" s="18"/>
      <c r="B40" s="18"/>
      <c r="C40" s="19"/>
      <c r="D40" s="20"/>
      <c r="E40" s="20"/>
      <c r="F40" s="20"/>
    </row>
    <row r="41" spans="1:6" ht="12.75">
      <c r="A41" s="18" t="s">
        <v>35</v>
      </c>
      <c r="B41" s="18"/>
      <c r="C41" s="19"/>
      <c r="D41" s="20"/>
      <c r="E41" s="20"/>
      <c r="F41" s="20"/>
    </row>
    <row r="42" spans="1:6" ht="12.75">
      <c r="A42" s="18" t="s">
        <v>36</v>
      </c>
      <c r="B42" s="18"/>
      <c r="C42" s="19"/>
      <c r="D42" s="20"/>
      <c r="E42" s="20"/>
      <c r="F42" s="20"/>
    </row>
    <row r="43" spans="1:6" ht="12.75">
      <c r="A43" s="18" t="s">
        <v>37</v>
      </c>
      <c r="B43" s="18"/>
      <c r="C43" s="19"/>
      <c r="D43" s="20"/>
      <c r="E43" s="20"/>
      <c r="F43" s="20"/>
    </row>
    <row r="44" spans="1:6" ht="12.75">
      <c r="A44" s="18"/>
      <c r="B44" s="18"/>
      <c r="C44" s="19"/>
      <c r="D44" s="20"/>
      <c r="E44" s="20"/>
      <c r="F44" s="20"/>
    </row>
    <row r="45" spans="1:6" ht="12.75">
      <c r="A45" s="18"/>
      <c r="B45" s="18"/>
      <c r="C45" s="19"/>
      <c r="D45" s="20"/>
      <c r="E45" s="20"/>
      <c r="F45" s="20"/>
    </row>
    <row r="46" spans="1:6" ht="12.75">
      <c r="A46" s="18"/>
      <c r="B46" s="18"/>
      <c r="C46" s="19"/>
      <c r="D46" s="20"/>
      <c r="E46" s="20"/>
      <c r="F46" s="20"/>
    </row>
    <row r="47" spans="1:6" ht="15.75">
      <c r="A47" s="21" t="s">
        <v>38</v>
      </c>
      <c r="B47" s="22"/>
      <c r="C47" s="23"/>
      <c r="D47" s="24"/>
      <c r="E47" s="25">
        <v>7538032.59</v>
      </c>
      <c r="F47" s="20"/>
    </row>
    <row r="48" spans="1:6" ht="12.75">
      <c r="A48" s="18"/>
      <c r="B48" s="18"/>
      <c r="C48" s="19"/>
      <c r="D48" s="20"/>
      <c r="E48" s="20"/>
      <c r="F48" s="20"/>
    </row>
    <row r="49" spans="1:6" ht="12.75">
      <c r="A49" s="18"/>
      <c r="B49" s="18"/>
      <c r="C49" s="19"/>
      <c r="D49" s="20"/>
      <c r="E49" s="20"/>
      <c r="F49" s="20"/>
    </row>
    <row r="50" spans="1:6" ht="12.75">
      <c r="A50" s="18"/>
      <c r="B50" s="18"/>
      <c r="C50" s="19"/>
      <c r="D50" s="20"/>
      <c r="E50" s="20"/>
      <c r="F50" s="20"/>
    </row>
    <row r="51" spans="1:6" ht="12.75">
      <c r="A51" s="18"/>
      <c r="B51" s="18"/>
      <c r="C51" s="19"/>
      <c r="D51" s="20"/>
      <c r="E51" s="20"/>
      <c r="F51" s="20"/>
    </row>
    <row r="52" spans="1:6" ht="12.75">
      <c r="A52" s="18"/>
      <c r="B52" s="18"/>
      <c r="C52" s="19"/>
      <c r="D52" s="20"/>
      <c r="E52" s="20"/>
      <c r="F52" s="20"/>
    </row>
    <row r="53" spans="1:6" ht="12.75">
      <c r="A53" s="18"/>
      <c r="B53" s="18"/>
      <c r="C53" s="19"/>
      <c r="D53" s="20"/>
      <c r="E53" s="20"/>
      <c r="F53" s="20"/>
    </row>
    <row r="54" spans="1:7" ht="15.75">
      <c r="A54" s="69" t="s">
        <v>39</v>
      </c>
      <c r="B54" s="69"/>
      <c r="C54" s="69"/>
      <c r="D54" s="69"/>
      <c r="E54" s="69"/>
      <c r="F54" s="69"/>
      <c r="G54">
        <v>2</v>
      </c>
    </row>
    <row r="55" spans="2:6" ht="12.75">
      <c r="B55" s="16"/>
      <c r="C55" s="16"/>
      <c r="D55" s="16"/>
      <c r="E55" s="16"/>
      <c r="F55" s="17"/>
    </row>
    <row r="56" spans="1:6" ht="12.75">
      <c r="A56" s="26" t="s">
        <v>40</v>
      </c>
      <c r="B56" s="16"/>
      <c r="C56" s="27" t="s">
        <v>41</v>
      </c>
      <c r="D56" s="16"/>
      <c r="E56" s="27">
        <v>906710.01</v>
      </c>
      <c r="F56" s="28" t="s">
        <v>42</v>
      </c>
    </row>
    <row r="57" spans="2:6" ht="12.75">
      <c r="B57" s="16"/>
      <c r="C57" s="16"/>
      <c r="D57" s="16"/>
      <c r="E57" s="16"/>
      <c r="F57" s="17"/>
    </row>
    <row r="58" spans="1:6" ht="12.75">
      <c r="A58" t="s">
        <v>43</v>
      </c>
      <c r="B58" s="16"/>
      <c r="C58" s="16"/>
      <c r="D58" s="16"/>
      <c r="E58" s="16"/>
      <c r="F58" s="17"/>
    </row>
    <row r="59" spans="1:6" ht="12.75">
      <c r="A59" t="s">
        <v>44</v>
      </c>
      <c r="B59" s="16"/>
      <c r="C59" s="16"/>
      <c r="D59" s="16"/>
      <c r="E59" s="16"/>
      <c r="F59" s="17"/>
    </row>
    <row r="60" spans="1:6" ht="12.75">
      <c r="A60" s="29" t="s">
        <v>45</v>
      </c>
      <c r="B60" s="16"/>
      <c r="C60" s="16"/>
      <c r="D60" s="16"/>
      <c r="E60" s="16"/>
      <c r="F60" s="17"/>
    </row>
    <row r="61" spans="2:6" ht="12.75">
      <c r="B61" s="16"/>
      <c r="C61" s="16"/>
      <c r="D61" s="16"/>
      <c r="E61" s="16"/>
      <c r="F61" s="17"/>
    </row>
    <row r="62" spans="1:6" ht="12.75">
      <c r="A62" s="26" t="s">
        <v>46</v>
      </c>
      <c r="B62" s="16"/>
      <c r="C62" s="27" t="s">
        <v>41</v>
      </c>
      <c r="D62" s="16"/>
      <c r="E62" s="27">
        <v>38504</v>
      </c>
      <c r="F62" s="30" t="s">
        <v>42</v>
      </c>
    </row>
    <row r="63" spans="2:6" ht="12.75">
      <c r="B63" s="16"/>
      <c r="C63" s="16"/>
      <c r="D63" s="16"/>
      <c r="E63" s="16"/>
      <c r="F63" s="17"/>
    </row>
    <row r="64" spans="1:6" ht="12.75">
      <c r="A64" t="s">
        <v>47</v>
      </c>
      <c r="B64" s="16"/>
      <c r="C64" s="16"/>
      <c r="D64" s="16"/>
      <c r="E64" s="16"/>
      <c r="F64" s="17"/>
    </row>
    <row r="65" spans="1:6" ht="12.75">
      <c r="A65" t="s">
        <v>48</v>
      </c>
      <c r="B65" s="16"/>
      <c r="C65" s="16"/>
      <c r="D65" s="16"/>
      <c r="E65" s="16"/>
      <c r="F65" s="17"/>
    </row>
    <row r="66" spans="2:6" ht="12.75">
      <c r="B66" s="16"/>
      <c r="C66" s="16"/>
      <c r="D66" s="16"/>
      <c r="E66" s="16"/>
      <c r="F66" s="17"/>
    </row>
    <row r="67" spans="2:6" ht="12.75">
      <c r="B67" s="16"/>
      <c r="C67" s="16"/>
      <c r="D67" s="16"/>
      <c r="E67" s="16"/>
      <c r="F67" s="17"/>
    </row>
    <row r="68" spans="2:6" ht="12.75">
      <c r="B68" s="16"/>
      <c r="C68" s="16"/>
      <c r="D68" s="16"/>
      <c r="E68" s="16"/>
      <c r="F68" s="17"/>
    </row>
    <row r="69" spans="1:6" ht="15.75">
      <c r="A69" s="69" t="s">
        <v>49</v>
      </c>
      <c r="B69" s="69"/>
      <c r="C69" s="69"/>
      <c r="D69" s="69"/>
      <c r="E69" s="69"/>
      <c r="F69" s="5"/>
    </row>
    <row r="70" spans="1:6" ht="12.75">
      <c r="A70" s="31"/>
      <c r="B70" s="32"/>
      <c r="D70" s="20"/>
      <c r="E70" s="16"/>
      <c r="F70" s="16"/>
    </row>
    <row r="71" spans="1:6" ht="24">
      <c r="A71" s="14"/>
      <c r="B71" s="33" t="s">
        <v>50</v>
      </c>
      <c r="C71" s="33" t="s">
        <v>51</v>
      </c>
      <c r="D71" s="33" t="s">
        <v>52</v>
      </c>
      <c r="E71" s="34" t="s">
        <v>53</v>
      </c>
      <c r="F71" s="16"/>
    </row>
    <row r="72" spans="1:6" ht="12.75">
      <c r="A72" s="11" t="s">
        <v>54</v>
      </c>
      <c r="B72" s="35">
        <v>44016.62</v>
      </c>
      <c r="C72" s="36">
        <v>0</v>
      </c>
      <c r="D72" s="37">
        <v>0</v>
      </c>
      <c r="E72" s="38">
        <v>110303.49</v>
      </c>
      <c r="F72" s="27"/>
    </row>
    <row r="73" spans="1:6" ht="12.75">
      <c r="A73" s="11" t="s">
        <v>55</v>
      </c>
      <c r="B73" s="39">
        <v>15584.52</v>
      </c>
      <c r="C73" s="40">
        <v>32580</v>
      </c>
      <c r="D73" s="37">
        <v>0</v>
      </c>
      <c r="E73" s="38">
        <v>3862.79</v>
      </c>
      <c r="F73" s="27"/>
    </row>
    <row r="75" ht="12.75">
      <c r="A75" t="s">
        <v>56</v>
      </c>
    </row>
    <row r="76" ht="12.75">
      <c r="A76" t="s">
        <v>57</v>
      </c>
    </row>
    <row r="81" spans="1:5" ht="15.75">
      <c r="A81" s="70" t="s">
        <v>58</v>
      </c>
      <c r="B81" s="70"/>
      <c r="C81" s="70"/>
      <c r="D81" s="70"/>
      <c r="E81" s="70"/>
    </row>
    <row r="83" ht="12.75">
      <c r="A83" s="31" t="s">
        <v>59</v>
      </c>
    </row>
    <row r="84" spans="1:5" ht="24">
      <c r="A84" s="14"/>
      <c r="B84" s="33" t="s">
        <v>60</v>
      </c>
      <c r="C84" s="33" t="s">
        <v>61</v>
      </c>
      <c r="D84" s="33" t="s">
        <v>62</v>
      </c>
      <c r="E84" s="33" t="s">
        <v>63</v>
      </c>
    </row>
    <row r="85" spans="1:5" ht="12.75">
      <c r="A85" s="11" t="s">
        <v>64</v>
      </c>
      <c r="B85" s="35">
        <v>2534342</v>
      </c>
      <c r="C85" s="40">
        <v>1137649</v>
      </c>
      <c r="D85" s="37">
        <v>1155076</v>
      </c>
      <c r="E85" s="38">
        <v>356730</v>
      </c>
    </row>
    <row r="87" ht="12.75">
      <c r="A87" s="31" t="s">
        <v>65</v>
      </c>
    </row>
    <row r="88" spans="1:5" ht="12.75">
      <c r="A88" s="14"/>
      <c r="B88" s="33" t="s">
        <v>66</v>
      </c>
      <c r="C88" s="33" t="s">
        <v>67</v>
      </c>
      <c r="D88" s="33" t="s">
        <v>68</v>
      </c>
      <c r="E88" s="34" t="s">
        <v>69</v>
      </c>
    </row>
    <row r="89" spans="1:5" ht="12.75">
      <c r="A89" s="11" t="s">
        <v>64</v>
      </c>
      <c r="B89" s="35">
        <v>4597628.41</v>
      </c>
      <c r="C89" s="40">
        <v>4553647.83</v>
      </c>
      <c r="D89" s="37">
        <f>C89-B89</f>
        <v>-43980.580000000075</v>
      </c>
      <c r="E89" s="38">
        <v>1917.35</v>
      </c>
    </row>
    <row r="91" ht="12.75">
      <c r="A91" t="s">
        <v>70</v>
      </c>
    </row>
    <row r="92" ht="12.75">
      <c r="A92" t="s">
        <v>71</v>
      </c>
    </row>
    <row r="101" spans="1:7" ht="13.5">
      <c r="A101" s="71" t="s">
        <v>72</v>
      </c>
      <c r="B101" s="71"/>
      <c r="C101" s="71"/>
      <c r="D101" s="71"/>
      <c r="E101" s="71"/>
      <c r="F101" s="71"/>
      <c r="G101">
        <v>3</v>
      </c>
    </row>
    <row r="103" ht="12.75">
      <c r="A103" t="s">
        <v>73</v>
      </c>
    </row>
    <row r="104" ht="12.75">
      <c r="A104" t="s">
        <v>74</v>
      </c>
    </row>
    <row r="105" ht="12.75">
      <c r="A105" t="s">
        <v>75</v>
      </c>
    </row>
    <row r="106" ht="12.75">
      <c r="A106" t="s">
        <v>76</v>
      </c>
    </row>
    <row r="107" spans="1:6" ht="25.5">
      <c r="A107" s="11" t="s">
        <v>77</v>
      </c>
      <c r="B107" s="41" t="s">
        <v>78</v>
      </c>
      <c r="C107" s="41" t="s">
        <v>79</v>
      </c>
      <c r="D107" s="42" t="s">
        <v>80</v>
      </c>
      <c r="E107" s="41" t="s">
        <v>81</v>
      </c>
      <c r="F107" s="41" t="s">
        <v>82</v>
      </c>
    </row>
    <row r="108" spans="1:6" ht="12.75">
      <c r="A108" s="11" t="s">
        <v>83</v>
      </c>
      <c r="B108" s="11" t="s">
        <v>84</v>
      </c>
      <c r="C108" s="11">
        <v>4111</v>
      </c>
      <c r="D108" s="43">
        <v>61042</v>
      </c>
      <c r="E108" s="43">
        <v>61042</v>
      </c>
      <c r="F108" s="44">
        <f aca="true" t="shared" si="1" ref="F108:F125">E108/D108*100</f>
        <v>100</v>
      </c>
    </row>
    <row r="109" spans="1:6" ht="12.75">
      <c r="A109" s="11" t="s">
        <v>85</v>
      </c>
      <c r="B109" s="11" t="s">
        <v>86</v>
      </c>
      <c r="C109" s="11">
        <v>4111</v>
      </c>
      <c r="D109" s="43">
        <v>96400</v>
      </c>
      <c r="E109" s="43">
        <v>48069</v>
      </c>
      <c r="F109" s="44">
        <f t="shared" si="1"/>
        <v>49.864107883817425</v>
      </c>
    </row>
    <row r="110" spans="1:6" ht="12.75">
      <c r="A110" s="11" t="s">
        <v>87</v>
      </c>
      <c r="B110" s="11" t="s">
        <v>88</v>
      </c>
      <c r="C110" s="11">
        <v>4112</v>
      </c>
      <c r="D110" s="43">
        <v>1232100</v>
      </c>
      <c r="E110" s="43">
        <f>D110</f>
        <v>1232100</v>
      </c>
      <c r="F110" s="44">
        <f t="shared" si="1"/>
        <v>100</v>
      </c>
    </row>
    <row r="111" spans="1:6" ht="12.75">
      <c r="A111" s="11" t="s">
        <v>89</v>
      </c>
      <c r="B111" s="11" t="s">
        <v>90</v>
      </c>
      <c r="C111" s="11">
        <v>4116</v>
      </c>
      <c r="D111" s="43">
        <v>106284</v>
      </c>
      <c r="E111" s="43">
        <v>95884</v>
      </c>
      <c r="F111" s="44">
        <f t="shared" si="1"/>
        <v>90.21489593918182</v>
      </c>
    </row>
    <row r="112" spans="1:6" ht="12.75">
      <c r="A112" s="11" t="s">
        <v>91</v>
      </c>
      <c r="B112" s="11" t="s">
        <v>92</v>
      </c>
      <c r="C112" s="11">
        <v>4116</v>
      </c>
      <c r="D112" s="43">
        <v>291136</v>
      </c>
      <c r="E112" s="43">
        <v>335136</v>
      </c>
      <c r="F112" s="44">
        <f t="shared" si="1"/>
        <v>115.113211694878</v>
      </c>
    </row>
    <row r="113" spans="1:6" ht="12.75">
      <c r="A113" s="11" t="s">
        <v>93</v>
      </c>
      <c r="B113" s="11" t="s">
        <v>94</v>
      </c>
      <c r="C113" s="11">
        <v>4116</v>
      </c>
      <c r="D113" s="43">
        <v>343000</v>
      </c>
      <c r="E113" s="43">
        <f>D113</f>
        <v>343000</v>
      </c>
      <c r="F113" s="44">
        <f t="shared" si="1"/>
        <v>100</v>
      </c>
    </row>
    <row r="114" spans="1:6" ht="12.75">
      <c r="A114" s="11" t="s">
        <v>95</v>
      </c>
      <c r="B114" s="11" t="s">
        <v>94</v>
      </c>
      <c r="C114" s="11">
        <v>4121</v>
      </c>
      <c r="D114" s="43">
        <v>28608</v>
      </c>
      <c r="E114" s="43">
        <f>D114</f>
        <v>28608</v>
      </c>
      <c r="F114" s="44">
        <f t="shared" si="1"/>
        <v>100</v>
      </c>
    </row>
    <row r="115" spans="1:6" ht="12.75">
      <c r="A115" s="11" t="s">
        <v>95</v>
      </c>
      <c r="B115" s="11" t="s">
        <v>96</v>
      </c>
      <c r="C115" s="11">
        <v>4121</v>
      </c>
      <c r="D115" s="43">
        <v>7000</v>
      </c>
      <c r="E115" s="43">
        <f>D115</f>
        <v>7000</v>
      </c>
      <c r="F115" s="44">
        <f t="shared" si="1"/>
        <v>100</v>
      </c>
    </row>
    <row r="116" spans="1:6" ht="12.75">
      <c r="A116" s="11" t="s">
        <v>97</v>
      </c>
      <c r="B116" s="11" t="s">
        <v>98</v>
      </c>
      <c r="C116" s="11">
        <v>4213.4216</v>
      </c>
      <c r="D116" s="43">
        <v>1943393.85</v>
      </c>
      <c r="E116" s="43">
        <v>2005556.55</v>
      </c>
      <c r="F116" s="44">
        <f t="shared" si="1"/>
        <v>103.19866711526333</v>
      </c>
    </row>
    <row r="117" spans="1:6" ht="12.75">
      <c r="A117" s="11" t="s">
        <v>97</v>
      </c>
      <c r="B117" s="11" t="s">
        <v>99</v>
      </c>
      <c r="C117" s="11">
        <v>4213.4216</v>
      </c>
      <c r="D117" s="43">
        <v>2924460.65</v>
      </c>
      <c r="E117" s="43">
        <v>2987878.35</v>
      </c>
      <c r="F117" s="44">
        <f t="shared" si="1"/>
        <v>102.16852635715922</v>
      </c>
    </row>
    <row r="118" spans="1:6" ht="12.75">
      <c r="A118" s="11" t="s">
        <v>100</v>
      </c>
      <c r="B118" s="11" t="s">
        <v>101</v>
      </c>
      <c r="C118" s="11">
        <v>4113</v>
      </c>
      <c r="D118" s="43">
        <v>82592.09</v>
      </c>
      <c r="E118" s="43"/>
      <c r="F118" s="44">
        <f t="shared" si="1"/>
        <v>0</v>
      </c>
    </row>
    <row r="119" spans="1:6" ht="12.75">
      <c r="A119" s="11" t="s">
        <v>102</v>
      </c>
      <c r="B119" s="11" t="s">
        <v>103</v>
      </c>
      <c r="C119" s="11">
        <v>4122</v>
      </c>
      <c r="D119" s="43">
        <v>109570</v>
      </c>
      <c r="E119" s="43">
        <f aca="true" t="shared" si="2" ref="E119:E124">D119</f>
        <v>109570</v>
      </c>
      <c r="F119" s="44">
        <f t="shared" si="1"/>
        <v>100</v>
      </c>
    </row>
    <row r="120" spans="1:6" ht="12.75">
      <c r="A120" s="11" t="s">
        <v>87</v>
      </c>
      <c r="B120" s="11" t="s">
        <v>104</v>
      </c>
      <c r="C120" s="11">
        <v>4122</v>
      </c>
      <c r="D120" s="43">
        <v>30000</v>
      </c>
      <c r="E120" s="43">
        <f t="shared" si="2"/>
        <v>30000</v>
      </c>
      <c r="F120" s="44">
        <f t="shared" si="1"/>
        <v>100</v>
      </c>
    </row>
    <row r="121" spans="1:6" ht="12.75">
      <c r="A121" s="11" t="s">
        <v>105</v>
      </c>
      <c r="B121" s="11" t="s">
        <v>106</v>
      </c>
      <c r="C121" s="11">
        <v>4122</v>
      </c>
      <c r="D121" s="43">
        <v>15000</v>
      </c>
      <c r="E121" s="43">
        <f t="shared" si="2"/>
        <v>15000</v>
      </c>
      <c r="F121" s="44">
        <f t="shared" si="1"/>
        <v>100</v>
      </c>
    </row>
    <row r="122" spans="1:6" ht="12.75">
      <c r="A122" s="11" t="s">
        <v>87</v>
      </c>
      <c r="B122" s="11" t="s">
        <v>107</v>
      </c>
      <c r="C122" s="11">
        <v>4122</v>
      </c>
      <c r="D122" s="43">
        <v>10000</v>
      </c>
      <c r="E122" s="43">
        <f t="shared" si="2"/>
        <v>10000</v>
      </c>
      <c r="F122" s="44">
        <f t="shared" si="1"/>
        <v>100</v>
      </c>
    </row>
    <row r="123" spans="1:6" ht="12.75">
      <c r="A123" s="11" t="s">
        <v>108</v>
      </c>
      <c r="B123" s="11" t="s">
        <v>109</v>
      </c>
      <c r="C123" s="11">
        <v>4222</v>
      </c>
      <c r="D123" s="43">
        <v>200000</v>
      </c>
      <c r="E123" s="43">
        <f t="shared" si="2"/>
        <v>200000</v>
      </c>
      <c r="F123" s="44">
        <f t="shared" si="1"/>
        <v>100</v>
      </c>
    </row>
    <row r="124" spans="1:6" ht="12.75">
      <c r="A124" s="11" t="s">
        <v>108</v>
      </c>
      <c r="B124" s="11" t="s">
        <v>110</v>
      </c>
      <c r="C124" s="11">
        <v>4222</v>
      </c>
      <c r="D124" s="43">
        <v>65000</v>
      </c>
      <c r="E124" s="43">
        <f t="shared" si="2"/>
        <v>65000</v>
      </c>
      <c r="F124" s="44">
        <f t="shared" si="1"/>
        <v>100</v>
      </c>
    </row>
    <row r="125" spans="1:6" ht="12.75">
      <c r="A125" s="11" t="s">
        <v>111</v>
      </c>
      <c r="B125" s="11"/>
      <c r="C125" s="11"/>
      <c r="D125" s="45">
        <f>SUM(D108:D124)</f>
        <v>7545586.59</v>
      </c>
      <c r="E125" s="46">
        <f>SUM(E108:E124)</f>
        <v>7573843.9</v>
      </c>
      <c r="F125" s="44">
        <f t="shared" si="1"/>
        <v>100.3744879163861</v>
      </c>
    </row>
    <row r="126" spans="1:6" ht="12.75">
      <c r="A126" s="47" t="s">
        <v>112</v>
      </c>
      <c r="F126" s="48"/>
    </row>
    <row r="127" spans="1:6" ht="15">
      <c r="A127" s="72" t="s">
        <v>113</v>
      </c>
      <c r="B127" s="72"/>
      <c r="C127" s="72"/>
      <c r="D127" s="72"/>
      <c r="E127" s="72"/>
      <c r="F127" s="72"/>
    </row>
    <row r="128" spans="1:6" ht="12.75">
      <c r="A128" s="11"/>
      <c r="B128" s="49" t="s">
        <v>114</v>
      </c>
      <c r="C128" s="49"/>
      <c r="D128" s="50" t="s">
        <v>115</v>
      </c>
      <c r="E128" s="11" t="s">
        <v>116</v>
      </c>
      <c r="F128" s="48"/>
    </row>
    <row r="129" spans="1:6" ht="12.75">
      <c r="A129" s="11" t="s">
        <v>117</v>
      </c>
      <c r="B129" s="51">
        <v>110000</v>
      </c>
      <c r="D129" s="52">
        <v>0</v>
      </c>
      <c r="E129" s="52">
        <v>0</v>
      </c>
      <c r="F129" s="48"/>
    </row>
    <row r="130" spans="1:6" ht="12.75">
      <c r="A130" s="11" t="s">
        <v>118</v>
      </c>
      <c r="B130" s="53">
        <v>15000</v>
      </c>
      <c r="C130" s="49"/>
      <c r="D130" s="52">
        <v>0</v>
      </c>
      <c r="E130" s="52">
        <v>0</v>
      </c>
      <c r="F130" s="48"/>
    </row>
    <row r="131" spans="1:6" ht="12.75">
      <c r="A131" s="11" t="s">
        <v>119</v>
      </c>
      <c r="B131" s="53">
        <v>20000</v>
      </c>
      <c r="C131" s="49"/>
      <c r="D131" s="52">
        <v>0</v>
      </c>
      <c r="E131" s="52">
        <v>0</v>
      </c>
      <c r="F131" s="48"/>
    </row>
    <row r="132" spans="1:6" ht="12.75">
      <c r="A132" s="11" t="s">
        <v>120</v>
      </c>
      <c r="B132" s="54">
        <v>25000</v>
      </c>
      <c r="C132" s="55"/>
      <c r="D132" s="52">
        <v>0</v>
      </c>
      <c r="E132" s="52">
        <v>0</v>
      </c>
      <c r="F132" s="48"/>
    </row>
    <row r="133" ht="12.75">
      <c r="F133" s="48"/>
    </row>
    <row r="134" spans="1:6" ht="15">
      <c r="A134" s="72" t="s">
        <v>121</v>
      </c>
      <c r="B134" s="72"/>
      <c r="C134" s="72"/>
      <c r="D134" s="72"/>
      <c r="E134" s="72"/>
      <c r="F134" s="72"/>
    </row>
    <row r="135" spans="1:6" ht="12.75">
      <c r="A135" s="56" t="s">
        <v>122</v>
      </c>
      <c r="B135" s="18"/>
      <c r="C135" s="19"/>
      <c r="D135" s="20"/>
      <c r="F135" s="48"/>
    </row>
    <row r="136" spans="1:6" ht="12.75">
      <c r="A136" s="56" t="s">
        <v>123</v>
      </c>
      <c r="B136" s="18"/>
      <c r="C136" s="19"/>
      <c r="D136" s="20"/>
      <c r="F136" s="48"/>
    </row>
    <row r="137" spans="1:6" ht="12.75">
      <c r="A137" s="56" t="s">
        <v>124</v>
      </c>
      <c r="B137" s="18"/>
      <c r="C137" s="19"/>
      <c r="D137" s="20"/>
      <c r="F137" s="48"/>
    </row>
    <row r="138" spans="1:6" ht="12.75">
      <c r="A138" s="56" t="s">
        <v>125</v>
      </c>
      <c r="B138" s="18"/>
      <c r="C138" s="19"/>
      <c r="D138" s="20"/>
      <c r="F138" s="48"/>
    </row>
    <row r="139" spans="1:6" ht="12.75">
      <c r="A139" s="56"/>
      <c r="B139" s="18"/>
      <c r="C139" s="19"/>
      <c r="D139" s="20"/>
      <c r="F139" s="48"/>
    </row>
    <row r="140" spans="1:6" ht="12.75">
      <c r="A140" s="56" t="s">
        <v>126</v>
      </c>
      <c r="B140" s="18"/>
      <c r="C140" s="19"/>
      <c r="D140" s="20"/>
      <c r="F140" s="48"/>
    </row>
    <row r="141" spans="1:6" ht="12.75">
      <c r="A141" s="57" t="s">
        <v>127</v>
      </c>
      <c r="B141" s="18"/>
      <c r="C141" s="19"/>
      <c r="D141" s="20"/>
      <c r="F141" s="48"/>
    </row>
    <row r="142" spans="1:6" ht="12.75">
      <c r="A142" s="58"/>
      <c r="B142" s="18"/>
      <c r="C142" s="19"/>
      <c r="D142" s="20"/>
      <c r="F142" s="48"/>
    </row>
    <row r="143" spans="1:6" ht="12.75">
      <c r="A143" t="s">
        <v>128</v>
      </c>
      <c r="F143" s="48"/>
    </row>
    <row r="144" spans="1:6" ht="12.75">
      <c r="A144" t="s">
        <v>129</v>
      </c>
      <c r="F144" s="48"/>
    </row>
    <row r="145" ht="12.75">
      <c r="F145" s="48"/>
    </row>
    <row r="146" spans="1:6" ht="12.75">
      <c r="A146" t="s">
        <v>130</v>
      </c>
      <c r="F146" s="48"/>
    </row>
    <row r="147" spans="1:6" ht="12.75">
      <c r="A147" t="s">
        <v>131</v>
      </c>
      <c r="F147" s="48"/>
    </row>
    <row r="148" ht="12.75">
      <c r="F148" s="48"/>
    </row>
    <row r="149" spans="1:6" ht="12.75">
      <c r="A149" t="s">
        <v>132</v>
      </c>
      <c r="F149" s="48"/>
    </row>
  </sheetData>
  <sheetProtection selectLockedCells="1" selectUnlockedCells="1"/>
  <mergeCells count="10">
    <mergeCell ref="A127:F127"/>
    <mergeCell ref="A134:F134"/>
    <mergeCell ref="A54:F54"/>
    <mergeCell ref="A69:E69"/>
    <mergeCell ref="A81:E81"/>
    <mergeCell ref="A101:F101"/>
    <mergeCell ref="A2:F2"/>
    <mergeCell ref="A4:F4"/>
    <mergeCell ref="A8:F8"/>
    <mergeCell ref="A39:F39"/>
  </mergeCells>
  <hyperlinks>
    <hyperlink ref="A141" r:id="rId1" display="stránkách města Proseč www.mestoprosec.cz"/>
  </hyperlinks>
  <printOptions/>
  <pageMargins left="0.5902777777777778" right="0.5902777777777778" top="0.39375" bottom="0.393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K19"/>
  <sheetViews>
    <sheetView workbookViewId="0" topLeftCell="A1">
      <selection activeCell="A1" sqref="A1"/>
    </sheetView>
  </sheetViews>
  <sheetFormatPr defaultColWidth="9.140625" defaultRowHeight="12.75"/>
  <cols>
    <col min="1" max="1" width="28.57421875" style="0" customWidth="1"/>
    <col min="2" max="2" width="13.00390625" style="0" customWidth="1"/>
    <col min="3" max="3" width="12.7109375" style="0" customWidth="1"/>
    <col min="4" max="4" width="13.421875" style="0" customWidth="1"/>
    <col min="5" max="5" width="13.00390625" style="0" customWidth="1"/>
    <col min="6" max="6" width="12.7109375" style="0" customWidth="1"/>
    <col min="7" max="7" width="13.140625" style="0" customWidth="1"/>
    <col min="8" max="8" width="13.421875" style="0" customWidth="1"/>
    <col min="9" max="9" width="13.28125" style="0" customWidth="1"/>
    <col min="10" max="10" width="13.421875" style="0" customWidth="1"/>
  </cols>
  <sheetData>
    <row r="3" spans="1:11" ht="15.75">
      <c r="A3" s="73" t="s">
        <v>397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5" spans="1:10" ht="12.75">
      <c r="A5" s="59" t="s">
        <v>289</v>
      </c>
      <c r="B5" s="74" t="s">
        <v>134</v>
      </c>
      <c r="C5" s="74"/>
      <c r="D5" s="74"/>
      <c r="E5" s="74" t="s">
        <v>135</v>
      </c>
      <c r="F5" s="74"/>
      <c r="G5" s="74"/>
      <c r="H5" s="74" t="s">
        <v>136</v>
      </c>
      <c r="I5" s="74"/>
      <c r="J5" s="74"/>
    </row>
    <row r="6" spans="2:10" ht="12.75">
      <c r="B6" s="60" t="s">
        <v>398</v>
      </c>
      <c r="C6" s="60" t="s">
        <v>399</v>
      </c>
      <c r="D6" s="60" t="s">
        <v>400</v>
      </c>
      <c r="E6" s="60" t="s">
        <v>398</v>
      </c>
      <c r="F6" s="60" t="s">
        <v>399</v>
      </c>
      <c r="G6" s="60" t="s">
        <v>400</v>
      </c>
      <c r="H6" s="60" t="s">
        <v>398</v>
      </c>
      <c r="I6" s="60" t="s">
        <v>399</v>
      </c>
      <c r="J6" s="60" t="s">
        <v>400</v>
      </c>
    </row>
    <row r="7" spans="1:9" ht="12.75">
      <c r="A7" s="62" t="s">
        <v>401</v>
      </c>
      <c r="B7" s="64">
        <v>176574</v>
      </c>
      <c r="C7" s="64">
        <v>-176574</v>
      </c>
      <c r="D7" s="65"/>
      <c r="E7" s="64">
        <v>242534</v>
      </c>
      <c r="F7" s="64">
        <v>-242534</v>
      </c>
      <c r="G7" s="65"/>
      <c r="H7" s="61">
        <v>257534</v>
      </c>
      <c r="I7" s="61">
        <v>-257534</v>
      </c>
    </row>
    <row r="8" spans="1:10" ht="12.75">
      <c r="A8" s="62" t="s">
        <v>402</v>
      </c>
      <c r="B8" s="64">
        <v>126751</v>
      </c>
      <c r="C8" s="64">
        <v>-50336</v>
      </c>
      <c r="D8" s="64">
        <v>76415</v>
      </c>
      <c r="E8" s="64">
        <v>126751</v>
      </c>
      <c r="F8" s="64">
        <v>-54560</v>
      </c>
      <c r="G8" s="64">
        <v>72191</v>
      </c>
      <c r="H8" s="61">
        <v>126751</v>
      </c>
      <c r="I8" s="61">
        <v>-58784</v>
      </c>
      <c r="J8" s="61">
        <v>67967</v>
      </c>
    </row>
    <row r="9" spans="1:10" ht="12.75">
      <c r="A9" s="62" t="s">
        <v>403</v>
      </c>
      <c r="B9" s="64">
        <v>310847162</v>
      </c>
      <c r="C9" s="64">
        <v>-43233063.25</v>
      </c>
      <c r="D9" s="64">
        <v>267614098.75</v>
      </c>
      <c r="E9" s="64">
        <v>315393657</v>
      </c>
      <c r="F9" s="64">
        <v>-47818836.25</v>
      </c>
      <c r="G9" s="64">
        <v>267574820.75</v>
      </c>
      <c r="H9" s="61">
        <v>316064923</v>
      </c>
      <c r="I9" s="61">
        <v>-52472804.25</v>
      </c>
      <c r="J9" s="61">
        <v>263592118.75</v>
      </c>
    </row>
    <row r="10" spans="1:10" ht="12.75">
      <c r="A10" s="62" t="s">
        <v>404</v>
      </c>
      <c r="B10" s="64">
        <v>3063854</v>
      </c>
      <c r="C10" s="64">
        <v>-1179657.85</v>
      </c>
      <c r="D10" s="64">
        <v>1884196.15</v>
      </c>
      <c r="E10" s="64">
        <v>3674522</v>
      </c>
      <c r="F10" s="64">
        <v>-1687955.85</v>
      </c>
      <c r="G10" s="64">
        <v>1986566.15</v>
      </c>
      <c r="H10" s="61">
        <v>3648695</v>
      </c>
      <c r="I10" s="61">
        <v>-1741940.85</v>
      </c>
      <c r="J10" s="61">
        <v>1906754.15</v>
      </c>
    </row>
    <row r="11" spans="1:9" ht="12.75">
      <c r="A11" s="62" t="s">
        <v>405</v>
      </c>
      <c r="B11" s="64">
        <v>4308718</v>
      </c>
      <c r="C11" s="64">
        <v>-4308718</v>
      </c>
      <c r="D11" s="65"/>
      <c r="E11" s="64">
        <v>4479736</v>
      </c>
      <c r="F11" s="64">
        <v>-4479736</v>
      </c>
      <c r="G11" s="65"/>
      <c r="H11" s="61">
        <v>4612188</v>
      </c>
      <c r="I11" s="61">
        <v>-4612188</v>
      </c>
    </row>
    <row r="12" spans="1:10" ht="12.75">
      <c r="A12" s="62" t="s">
        <v>406</v>
      </c>
      <c r="B12" s="64">
        <v>35916879</v>
      </c>
      <c r="C12" s="65"/>
      <c r="D12" s="64">
        <v>35916879</v>
      </c>
      <c r="E12" s="64">
        <v>35938774</v>
      </c>
      <c r="F12" s="65"/>
      <c r="G12" s="64">
        <v>35938774</v>
      </c>
      <c r="H12" s="61">
        <v>36217805</v>
      </c>
      <c r="J12" s="61">
        <v>36217805</v>
      </c>
    </row>
    <row r="13" spans="1:10" ht="12.75">
      <c r="A13" s="62" t="s">
        <v>407</v>
      </c>
      <c r="B13" s="64">
        <v>262550</v>
      </c>
      <c r="C13" s="65"/>
      <c r="D13" s="64">
        <v>262550</v>
      </c>
      <c r="E13" s="64">
        <v>262550</v>
      </c>
      <c r="F13" s="65"/>
      <c r="G13" s="64">
        <v>262550</v>
      </c>
      <c r="H13" s="61">
        <v>262550</v>
      </c>
      <c r="J13" s="61">
        <v>262550</v>
      </c>
    </row>
    <row r="14" spans="1:10" ht="12.75">
      <c r="A14" s="62" t="s">
        <v>408</v>
      </c>
      <c r="B14" s="64">
        <v>1368000</v>
      </c>
      <c r="C14" s="65"/>
      <c r="D14" s="64">
        <v>1368000</v>
      </c>
      <c r="E14" s="64">
        <v>1368000</v>
      </c>
      <c r="F14" s="65"/>
      <c r="G14" s="64">
        <v>1368000</v>
      </c>
      <c r="H14" s="61">
        <v>1368000</v>
      </c>
      <c r="J14" s="61">
        <v>1368000</v>
      </c>
    </row>
    <row r="15" spans="1:10" ht="12.75">
      <c r="A15" s="62" t="s">
        <v>409</v>
      </c>
      <c r="B15" s="64">
        <v>15360918</v>
      </c>
      <c r="C15" s="65"/>
      <c r="D15" s="64">
        <v>15360918</v>
      </c>
      <c r="E15" s="64">
        <v>15252065</v>
      </c>
      <c r="F15" s="65"/>
      <c r="G15" s="64">
        <v>15252065</v>
      </c>
      <c r="H15" s="61">
        <v>25007044.1</v>
      </c>
      <c r="J15" s="61">
        <v>25007044.1</v>
      </c>
    </row>
    <row r="16" spans="1:10" ht="12.75">
      <c r="A16" s="62" t="s">
        <v>410</v>
      </c>
      <c r="B16" s="64">
        <v>100000</v>
      </c>
      <c r="C16" s="65"/>
      <c r="D16" s="64">
        <v>100000</v>
      </c>
      <c r="E16" s="64">
        <v>100000</v>
      </c>
      <c r="F16" s="65"/>
      <c r="G16" s="64">
        <v>100000</v>
      </c>
      <c r="H16" s="61">
        <v>100000</v>
      </c>
      <c r="J16" s="61">
        <v>100000</v>
      </c>
    </row>
    <row r="17" spans="1:10" ht="12.75">
      <c r="A17" s="62" t="s">
        <v>411</v>
      </c>
      <c r="B17" s="64">
        <v>16857000</v>
      </c>
      <c r="C17" s="65"/>
      <c r="D17" s="64">
        <v>16857000</v>
      </c>
      <c r="E17" s="64">
        <v>16857000</v>
      </c>
      <c r="F17" s="65"/>
      <c r="G17" s="64">
        <v>16857000</v>
      </c>
      <c r="H17" s="61">
        <v>16832000</v>
      </c>
      <c r="J17" s="61">
        <v>16832000</v>
      </c>
    </row>
    <row r="18" spans="1:10" ht="12.75">
      <c r="A18" s="59" t="s">
        <v>176</v>
      </c>
      <c r="B18" s="66">
        <v>388388406</v>
      </c>
      <c r="C18" s="66">
        <v>-48948349.1</v>
      </c>
      <c r="D18" s="66">
        <v>339440056.9</v>
      </c>
      <c r="E18" s="64">
        <v>393695589</v>
      </c>
      <c r="F18" s="64">
        <v>-54283622.1</v>
      </c>
      <c r="G18" s="64">
        <v>339411966.9</v>
      </c>
      <c r="H18" s="61">
        <v>404497490.1</v>
      </c>
      <c r="I18" s="61">
        <v>-59143251.1</v>
      </c>
      <c r="J18" s="61">
        <v>345354239</v>
      </c>
    </row>
    <row r="19" spans="1:8" ht="12.75">
      <c r="A19" s="59" t="s">
        <v>412</v>
      </c>
      <c r="B19" s="66">
        <v>-48948349.1</v>
      </c>
      <c r="C19" s="65"/>
      <c r="D19" s="65"/>
      <c r="E19" s="66">
        <v>-54283622.1</v>
      </c>
      <c r="F19" s="65"/>
      <c r="G19" s="65"/>
      <c r="H19" s="63">
        <v>-59143251.1</v>
      </c>
    </row>
  </sheetData>
  <sheetProtection selectLockedCells="1" selectUnlockedCells="1"/>
  <mergeCells count="4">
    <mergeCell ref="A3:K3"/>
    <mergeCell ref="B5:D5"/>
    <mergeCell ref="E5:G5"/>
    <mergeCell ref="H5:J5"/>
  </mergeCells>
  <printOptions/>
  <pageMargins left="0.19652777777777777" right="0.1965277777777777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K26"/>
  <sheetViews>
    <sheetView workbookViewId="0" topLeftCell="A1">
      <selection activeCell="A27" sqref="A27"/>
    </sheetView>
  </sheetViews>
  <sheetFormatPr defaultColWidth="9.140625" defaultRowHeight="12.75"/>
  <cols>
    <col min="1" max="1" width="8.140625" style="0" customWidth="1"/>
    <col min="2" max="4" width="12.7109375" style="0" customWidth="1"/>
    <col min="5" max="6" width="6.57421875" style="0" customWidth="1"/>
  </cols>
  <sheetData>
    <row r="3" spans="1:11" ht="15.75">
      <c r="A3" s="73" t="s">
        <v>133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5" spans="1:10" ht="12.75">
      <c r="A5" s="59"/>
      <c r="B5" s="60" t="s">
        <v>134</v>
      </c>
      <c r="C5" s="60" t="s">
        <v>135</v>
      </c>
      <c r="D5" s="60" t="s">
        <v>136</v>
      </c>
      <c r="E5" s="60"/>
      <c r="F5" s="60"/>
      <c r="G5" s="60"/>
      <c r="H5" s="60"/>
      <c r="I5" s="60"/>
      <c r="J5" s="60"/>
    </row>
    <row r="6" spans="1:4" ht="12.75">
      <c r="A6" s="59" t="s">
        <v>137</v>
      </c>
      <c r="B6" s="61">
        <v>35729364.76</v>
      </c>
      <c r="C6" s="61">
        <v>31826497.83</v>
      </c>
      <c r="D6" s="61">
        <v>41263690.54</v>
      </c>
    </row>
    <row r="7" spans="1:4" ht="12.75">
      <c r="A7" s="59" t="s">
        <v>138</v>
      </c>
      <c r="B7" s="61">
        <v>33860846.8</v>
      </c>
      <c r="C7" s="61">
        <v>28775922.75</v>
      </c>
      <c r="D7" s="61">
        <v>37652852.21</v>
      </c>
    </row>
    <row r="8" spans="1:4" ht="12.75">
      <c r="A8" s="62" t="s">
        <v>139</v>
      </c>
      <c r="B8" s="61">
        <v>1868517.96</v>
      </c>
      <c r="C8" s="61">
        <v>3050575.08</v>
      </c>
      <c r="D8" s="61">
        <v>3610838.33</v>
      </c>
    </row>
    <row r="11" spans="1:11" ht="15.75">
      <c r="A11" s="73" t="s">
        <v>140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3" spans="1:10" ht="12.75">
      <c r="A13" s="59" t="s">
        <v>141</v>
      </c>
      <c r="B13" s="60" t="s">
        <v>142</v>
      </c>
      <c r="C13" s="60" t="s">
        <v>143</v>
      </c>
      <c r="D13" s="60" t="s">
        <v>143</v>
      </c>
      <c r="E13" s="60" t="s">
        <v>144</v>
      </c>
      <c r="F13" s="60" t="s">
        <v>145</v>
      </c>
      <c r="G13" s="60"/>
      <c r="H13" s="60"/>
      <c r="I13" s="60"/>
      <c r="J13" s="60"/>
    </row>
    <row r="14" spans="3:4" ht="12.75">
      <c r="C14" s="60" t="s">
        <v>146</v>
      </c>
      <c r="D14" s="60" t="s">
        <v>147</v>
      </c>
    </row>
    <row r="15" spans="1:6" ht="12.75">
      <c r="A15" s="59" t="s">
        <v>137</v>
      </c>
      <c r="B15" s="61">
        <v>35832182.04</v>
      </c>
      <c r="C15" s="61">
        <v>31551200</v>
      </c>
      <c r="D15" s="61">
        <v>33882000</v>
      </c>
      <c r="E15" s="61">
        <v>113.56836519688633</v>
      </c>
      <c r="F15" s="61">
        <v>105.75580556047458</v>
      </c>
    </row>
    <row r="16" spans="1:6" ht="12.75">
      <c r="A16" s="59" t="s">
        <v>138</v>
      </c>
      <c r="B16" s="61">
        <v>25710130.66</v>
      </c>
      <c r="C16" s="61">
        <v>26227200</v>
      </c>
      <c r="D16" s="61">
        <v>26642300</v>
      </c>
      <c r="E16" s="61">
        <v>98.02849964921913</v>
      </c>
      <c r="F16" s="61">
        <v>96.50116791718433</v>
      </c>
    </row>
    <row r="17" spans="1:4" ht="12.75">
      <c r="A17" s="62" t="s">
        <v>139</v>
      </c>
      <c r="B17" s="61">
        <v>10122051.379999999</v>
      </c>
      <c r="C17" s="61">
        <v>5324000</v>
      </c>
      <c r="D17" s="61">
        <v>7239700</v>
      </c>
    </row>
    <row r="20" spans="1:11" ht="15.75">
      <c r="A20" s="73" t="s">
        <v>148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</row>
    <row r="22" spans="1:10" ht="12.75">
      <c r="A22" s="59" t="s">
        <v>141</v>
      </c>
      <c r="B22" s="60" t="s">
        <v>142</v>
      </c>
      <c r="C22" s="60" t="s">
        <v>143</v>
      </c>
      <c r="D22" s="60" t="s">
        <v>143</v>
      </c>
      <c r="E22" s="60" t="s">
        <v>144</v>
      </c>
      <c r="F22" s="60" t="s">
        <v>145</v>
      </c>
      <c r="G22" s="60"/>
      <c r="H22" s="60"/>
      <c r="I22" s="60"/>
      <c r="J22" s="60"/>
    </row>
    <row r="23" spans="3:4" ht="12.75">
      <c r="C23" s="60" t="s">
        <v>146</v>
      </c>
      <c r="D23" s="60" t="s">
        <v>147</v>
      </c>
    </row>
    <row r="24" spans="1:6" ht="12.75">
      <c r="A24" s="59" t="s">
        <v>137</v>
      </c>
      <c r="B24" s="61">
        <v>5431508.5</v>
      </c>
      <c r="C24" s="61">
        <v>4805000</v>
      </c>
      <c r="D24" s="61">
        <v>5430700</v>
      </c>
      <c r="E24" s="61">
        <v>113.03867845993757</v>
      </c>
      <c r="F24" s="61">
        <v>100.01488758355276</v>
      </c>
    </row>
    <row r="25" spans="1:6" ht="12.75">
      <c r="A25" s="59" t="s">
        <v>138</v>
      </c>
      <c r="B25" s="61">
        <v>11942721.55</v>
      </c>
      <c r="C25" s="61">
        <v>10129000</v>
      </c>
      <c r="D25" s="61">
        <v>12670400</v>
      </c>
      <c r="E25" s="61">
        <v>117.9062251949847</v>
      </c>
      <c r="F25" s="61">
        <v>94.25686284568759</v>
      </c>
    </row>
    <row r="26" spans="1:4" ht="12.75">
      <c r="A26" s="62" t="s">
        <v>139</v>
      </c>
      <c r="B26" s="61">
        <v>-6511213.050000001</v>
      </c>
      <c r="C26" s="61">
        <v>-5324000</v>
      </c>
      <c r="D26" s="61">
        <v>-7239700</v>
      </c>
    </row>
  </sheetData>
  <sheetProtection selectLockedCells="1" selectUnlockedCells="1"/>
  <mergeCells count="3">
    <mergeCell ref="A3:K3"/>
    <mergeCell ref="A11:K11"/>
    <mergeCell ref="A20:K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K40"/>
  <sheetViews>
    <sheetView workbookViewId="0" topLeftCell="A1">
      <selection activeCell="A1" sqref="A1"/>
    </sheetView>
  </sheetViews>
  <sheetFormatPr defaultColWidth="9.140625" defaultRowHeight="12.75"/>
  <cols>
    <col min="1" max="1" width="22.140625" style="0" customWidth="1"/>
    <col min="2" max="4" width="12.7109375" style="0" customWidth="1"/>
    <col min="5" max="6" width="6.57421875" style="0" customWidth="1"/>
  </cols>
  <sheetData>
    <row r="3" spans="1:11" ht="15.75">
      <c r="A3" s="73" t="s">
        <v>149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5" spans="1:10" ht="12.75">
      <c r="A5" s="59" t="s">
        <v>141</v>
      </c>
      <c r="B5" s="60" t="s">
        <v>142</v>
      </c>
      <c r="C5" s="60" t="s">
        <v>143</v>
      </c>
      <c r="D5" s="60" t="s">
        <v>143</v>
      </c>
      <c r="E5" s="60" t="s">
        <v>144</v>
      </c>
      <c r="F5" s="60" t="s">
        <v>145</v>
      </c>
      <c r="G5" s="60"/>
      <c r="H5" s="60"/>
      <c r="I5" s="60"/>
      <c r="J5" s="60"/>
    </row>
    <row r="6" spans="3:4" ht="12.75">
      <c r="C6" s="60" t="s">
        <v>146</v>
      </c>
      <c r="D6" s="60" t="s">
        <v>147</v>
      </c>
    </row>
    <row r="7" spans="1:6" ht="12.75">
      <c r="A7" s="62" t="s">
        <v>150</v>
      </c>
      <c r="B7" s="61">
        <v>24880587.01</v>
      </c>
      <c r="C7" s="61">
        <v>20606300</v>
      </c>
      <c r="D7" s="61">
        <v>23696300</v>
      </c>
      <c r="E7" s="61">
        <v>120.74262245041565</v>
      </c>
      <c r="F7" s="61">
        <v>104.9977718462376</v>
      </c>
    </row>
    <row r="8" spans="1:6" ht="12.75">
      <c r="A8" s="62" t="s">
        <v>151</v>
      </c>
      <c r="B8" s="61">
        <v>8538862.94</v>
      </c>
      <c r="C8" s="61">
        <v>8304400</v>
      </c>
      <c r="D8" s="61">
        <v>7783300</v>
      </c>
      <c r="E8" s="61">
        <v>102.82335797890273</v>
      </c>
      <c r="F8" s="61">
        <v>109.70748834042115</v>
      </c>
    </row>
    <row r="9" spans="1:6" ht="12.75">
      <c r="A9" s="62" t="s">
        <v>152</v>
      </c>
      <c r="B9" s="61">
        <v>298654</v>
      </c>
      <c r="C9" s="61">
        <v>305000</v>
      </c>
      <c r="D9" s="61">
        <v>297900</v>
      </c>
      <c r="E9" s="61">
        <v>97.91934426229508</v>
      </c>
      <c r="F9" s="61">
        <v>100.25310506881505</v>
      </c>
    </row>
    <row r="10" spans="1:6" ht="12.75">
      <c r="A10" s="62" t="s">
        <v>153</v>
      </c>
      <c r="B10" s="61">
        <v>7545586.59</v>
      </c>
      <c r="C10" s="61">
        <v>7140500</v>
      </c>
      <c r="D10" s="61">
        <v>7535200</v>
      </c>
      <c r="E10" s="61">
        <v>105.67308437784469</v>
      </c>
      <c r="F10" s="61">
        <v>100.13784093322009</v>
      </c>
    </row>
    <row r="11" spans="1:6" ht="12.75">
      <c r="A11" s="59" t="s">
        <v>154</v>
      </c>
      <c r="B11" s="63">
        <v>41263690.54000001</v>
      </c>
      <c r="C11" s="63">
        <v>36356200</v>
      </c>
      <c r="D11" s="63">
        <v>39312700</v>
      </c>
      <c r="E11" s="63">
        <v>113.49835939949722</v>
      </c>
      <c r="F11" s="63">
        <v>104.96274878092832</v>
      </c>
    </row>
    <row r="14" spans="1:11" ht="15.75">
      <c r="A14" s="73" t="s">
        <v>155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</row>
    <row r="16" spans="1:10" ht="12.75">
      <c r="A16" s="59" t="s">
        <v>156</v>
      </c>
      <c r="B16" s="60" t="s">
        <v>142</v>
      </c>
      <c r="C16" s="60" t="s">
        <v>143</v>
      </c>
      <c r="D16" s="60" t="s">
        <v>143</v>
      </c>
      <c r="E16" s="60" t="s">
        <v>144</v>
      </c>
      <c r="F16" s="60" t="s">
        <v>145</v>
      </c>
      <c r="G16" s="60"/>
      <c r="H16" s="60"/>
      <c r="I16" s="60"/>
      <c r="J16" s="60"/>
    </row>
    <row r="17" spans="3:4" ht="12.75">
      <c r="C17" s="60" t="s">
        <v>146</v>
      </c>
      <c r="D17" s="60" t="s">
        <v>147</v>
      </c>
    </row>
    <row r="18" spans="1:6" ht="12.75">
      <c r="A18" s="62" t="s">
        <v>157</v>
      </c>
      <c r="B18" s="61">
        <v>21309195.21</v>
      </c>
      <c r="C18" s="61">
        <v>17643300</v>
      </c>
      <c r="D18" s="61">
        <v>20723300</v>
      </c>
      <c r="E18" s="61">
        <v>120.77783186818793</v>
      </c>
      <c r="F18" s="61">
        <v>102.82722930228294</v>
      </c>
    </row>
    <row r="19" spans="1:6" ht="12.75">
      <c r="A19" s="62" t="s">
        <v>158</v>
      </c>
      <c r="B19" s="61">
        <v>1129768</v>
      </c>
      <c r="C19" s="61">
        <v>1053000</v>
      </c>
      <c r="D19" s="61">
        <v>1063000</v>
      </c>
      <c r="E19" s="61">
        <v>107.29040835707502</v>
      </c>
      <c r="F19" s="61">
        <v>106.28109125117592</v>
      </c>
    </row>
    <row r="20" spans="1:6" ht="12.75">
      <c r="A20" s="62" t="s">
        <v>159</v>
      </c>
      <c r="B20" s="61">
        <v>161695</v>
      </c>
      <c r="C20" s="61">
        <v>80000</v>
      </c>
      <c r="D20" s="61">
        <v>80000</v>
      </c>
      <c r="E20" s="61">
        <v>202.11875</v>
      </c>
      <c r="F20" s="61">
        <v>202.11875</v>
      </c>
    </row>
    <row r="21" spans="1:6" ht="12.75">
      <c r="A21" s="62" t="s">
        <v>160</v>
      </c>
      <c r="B21" s="61">
        <v>2071882.44</v>
      </c>
      <c r="C21" s="61">
        <v>1700000</v>
      </c>
      <c r="D21" s="61">
        <v>1700000</v>
      </c>
      <c r="E21" s="61">
        <v>121.87543764705882</v>
      </c>
      <c r="F21" s="61">
        <v>121.87543764705882</v>
      </c>
    </row>
    <row r="22" spans="1:5" ht="12.75">
      <c r="A22" s="62" t="s">
        <v>161</v>
      </c>
      <c r="B22" s="61">
        <v>208046.3599999994</v>
      </c>
      <c r="C22" s="61">
        <v>130000</v>
      </c>
      <c r="D22" s="61">
        <v>130000</v>
      </c>
      <c r="E22" s="61">
        <v>160.03566153846108</v>
      </c>
    </row>
    <row r="25" spans="1:11" ht="15.75">
      <c r="A25" s="73" t="s">
        <v>162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</row>
    <row r="27" spans="1:10" ht="12.75">
      <c r="A27" s="59" t="s">
        <v>163</v>
      </c>
      <c r="B27" s="60" t="s">
        <v>134</v>
      </c>
      <c r="C27" s="60" t="s">
        <v>135</v>
      </c>
      <c r="D27" s="60" t="s">
        <v>136</v>
      </c>
      <c r="E27" s="60"/>
      <c r="F27" s="60"/>
      <c r="G27" s="60"/>
      <c r="H27" s="60"/>
      <c r="I27" s="60"/>
      <c r="J27" s="60"/>
    </row>
    <row r="28" spans="1:4" ht="12.75">
      <c r="A28" s="62" t="s">
        <v>164</v>
      </c>
      <c r="B28" s="61">
        <v>1707227.96</v>
      </c>
      <c r="C28" s="61">
        <v>1770707.8</v>
      </c>
      <c r="D28" s="61">
        <v>1919265.23</v>
      </c>
    </row>
    <row r="29" spans="1:4" ht="12.75">
      <c r="A29" s="62" t="s">
        <v>165</v>
      </c>
      <c r="B29" s="61">
        <v>1557248.66</v>
      </c>
      <c r="C29" s="61">
        <v>1599984.6</v>
      </c>
      <c r="D29" s="61">
        <v>2076124.92</v>
      </c>
    </row>
    <row r="30" spans="1:4" ht="12.75">
      <c r="A30" s="62" t="s">
        <v>166</v>
      </c>
      <c r="B30" s="61">
        <v>1925726.63</v>
      </c>
      <c r="C30" s="61">
        <v>1810258.65</v>
      </c>
      <c r="D30" s="61">
        <v>2203842.58</v>
      </c>
    </row>
    <row r="31" spans="1:4" ht="12.75">
      <c r="A31" s="62" t="s">
        <v>167</v>
      </c>
      <c r="B31" s="61">
        <v>697956.65</v>
      </c>
      <c r="C31" s="61">
        <v>752126.4</v>
      </c>
      <c r="D31" s="61">
        <v>1113311.37</v>
      </c>
    </row>
    <row r="32" spans="1:4" ht="12.75">
      <c r="A32" s="62" t="s">
        <v>168</v>
      </c>
      <c r="B32" s="61">
        <v>1372153.89</v>
      </c>
      <c r="C32" s="61">
        <v>1313747.06</v>
      </c>
      <c r="D32" s="61">
        <v>1446767.56</v>
      </c>
    </row>
    <row r="33" spans="1:4" ht="12.75">
      <c r="A33" s="62" t="s">
        <v>169</v>
      </c>
      <c r="B33" s="61">
        <v>884169.04</v>
      </c>
      <c r="C33" s="61">
        <v>895693.59</v>
      </c>
      <c r="D33" s="61">
        <v>1578779.53</v>
      </c>
    </row>
    <row r="34" spans="1:4" ht="12.75">
      <c r="A34" s="62" t="s">
        <v>170</v>
      </c>
      <c r="B34" s="61">
        <v>1874217.69</v>
      </c>
      <c r="C34" s="61">
        <v>1628062.7</v>
      </c>
      <c r="D34" s="61">
        <v>2626900.69</v>
      </c>
    </row>
    <row r="35" spans="1:4" ht="12.75">
      <c r="A35" s="62" t="s">
        <v>171</v>
      </c>
      <c r="B35" s="61">
        <v>1454359.77</v>
      </c>
      <c r="C35" s="61">
        <v>1492396.99</v>
      </c>
      <c r="D35" s="61">
        <v>1562085.39</v>
      </c>
    </row>
    <row r="36" spans="1:4" ht="12.75">
      <c r="A36" s="62" t="s">
        <v>172</v>
      </c>
      <c r="B36" s="61">
        <v>915389.92</v>
      </c>
      <c r="C36" s="61">
        <v>785881.01</v>
      </c>
      <c r="D36" s="61">
        <v>1266987.38</v>
      </c>
    </row>
    <row r="37" spans="1:4" ht="12.75">
      <c r="A37" s="62" t="s">
        <v>173</v>
      </c>
      <c r="B37" s="61">
        <v>964601.11</v>
      </c>
      <c r="C37" s="61">
        <v>1325440.92</v>
      </c>
      <c r="D37" s="61">
        <v>1834925.68</v>
      </c>
    </row>
    <row r="38" spans="1:4" ht="12.75">
      <c r="A38" s="62" t="s">
        <v>174</v>
      </c>
      <c r="B38" s="61">
        <v>1569192.08</v>
      </c>
      <c r="C38" s="61">
        <v>1520905.84</v>
      </c>
      <c r="D38" s="61">
        <v>1613769.21</v>
      </c>
    </row>
    <row r="39" spans="1:4" ht="12.75">
      <c r="A39" s="62" t="s">
        <v>175</v>
      </c>
      <c r="B39" s="61">
        <v>695858.37</v>
      </c>
      <c r="C39" s="61">
        <v>876744.75</v>
      </c>
      <c r="D39" s="61">
        <v>2066435.67</v>
      </c>
    </row>
    <row r="40" spans="1:4" ht="12.75">
      <c r="A40" s="59" t="s">
        <v>176</v>
      </c>
      <c r="B40" s="63">
        <v>15618101.769999998</v>
      </c>
      <c r="C40" s="63">
        <v>15771950.31</v>
      </c>
      <c r="D40" s="63">
        <v>21309195.21</v>
      </c>
    </row>
  </sheetData>
  <sheetProtection selectLockedCells="1" selectUnlockedCells="1"/>
  <mergeCells count="3">
    <mergeCell ref="A3:K3"/>
    <mergeCell ref="A14:K14"/>
    <mergeCell ref="A25:K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K92"/>
  <sheetViews>
    <sheetView workbookViewId="0" topLeftCell="A1">
      <selection activeCell="A1" sqref="A1"/>
    </sheetView>
  </sheetViews>
  <sheetFormatPr defaultColWidth="9.140625" defaultRowHeight="12.75"/>
  <cols>
    <col min="1" max="1" width="37.140625" style="0" customWidth="1"/>
    <col min="2" max="2" width="12.57421875" style="0" customWidth="1"/>
    <col min="3" max="4" width="12.8515625" style="0" customWidth="1"/>
    <col min="5" max="5" width="12.57421875" style="0" customWidth="1"/>
    <col min="6" max="6" width="6.00390625" style="0" customWidth="1"/>
  </cols>
  <sheetData>
    <row r="3" spans="1:11" ht="15.75">
      <c r="A3" s="73" t="s">
        <v>177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5" spans="1:10" ht="12.75">
      <c r="A5" s="59" t="s">
        <v>141</v>
      </c>
      <c r="B5" s="60" t="s">
        <v>142</v>
      </c>
      <c r="C5" s="60" t="s">
        <v>143</v>
      </c>
      <c r="D5" s="60" t="s">
        <v>143</v>
      </c>
      <c r="E5" s="60" t="s">
        <v>144</v>
      </c>
      <c r="F5" s="60" t="s">
        <v>145</v>
      </c>
      <c r="G5" s="60"/>
      <c r="H5" s="60"/>
      <c r="I5" s="60"/>
      <c r="J5" s="60"/>
    </row>
    <row r="6" spans="3:4" ht="12.75">
      <c r="C6" s="60" t="s">
        <v>146</v>
      </c>
      <c r="D6" s="60" t="s">
        <v>147</v>
      </c>
    </row>
    <row r="7" spans="1:6" ht="12.75">
      <c r="A7" s="62" t="s">
        <v>178</v>
      </c>
      <c r="B7" s="61">
        <v>25710130.66</v>
      </c>
      <c r="C7" s="61">
        <v>26227200</v>
      </c>
      <c r="D7" s="61">
        <v>26642300</v>
      </c>
      <c r="E7" s="61">
        <v>98.02849964921914</v>
      </c>
      <c r="F7" s="61">
        <v>96.50116791718433</v>
      </c>
    </row>
    <row r="8" spans="1:6" ht="12.75">
      <c r="A8" s="62" t="s">
        <v>179</v>
      </c>
      <c r="B8" s="61">
        <v>11942721.55</v>
      </c>
      <c r="C8" s="61">
        <v>10129000</v>
      </c>
      <c r="D8" s="61">
        <v>12670400</v>
      </c>
      <c r="E8" s="61">
        <v>117.9062251949847</v>
      </c>
      <c r="F8" s="61">
        <v>94.25686284568759</v>
      </c>
    </row>
    <row r="9" spans="1:6" ht="12.75">
      <c r="A9" s="59" t="s">
        <v>180</v>
      </c>
      <c r="B9" s="63">
        <v>37652852.21</v>
      </c>
      <c r="C9" s="63">
        <v>36356200</v>
      </c>
      <c r="D9" s="63">
        <v>39312700</v>
      </c>
      <c r="E9" s="63">
        <v>103.56652293143948</v>
      </c>
      <c r="F9" s="63">
        <v>95.77783314297925</v>
      </c>
    </row>
    <row r="12" spans="1:11" ht="15.75">
      <c r="A12" s="73" t="s">
        <v>181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</row>
    <row r="14" spans="1:10" ht="12.75">
      <c r="A14" s="59" t="s">
        <v>182</v>
      </c>
      <c r="B14" s="60" t="s">
        <v>183</v>
      </c>
      <c r="C14" s="60" t="s">
        <v>82</v>
      </c>
      <c r="D14" s="60" t="s">
        <v>184</v>
      </c>
      <c r="E14" s="60" t="s">
        <v>82</v>
      </c>
      <c r="F14" s="60"/>
      <c r="G14" s="60"/>
      <c r="H14" s="60"/>
      <c r="I14" s="60"/>
      <c r="J14" s="60"/>
    </row>
    <row r="15" ht="12.75">
      <c r="A15" s="59" t="s">
        <v>185</v>
      </c>
    </row>
    <row r="16" spans="1:5" ht="12.75">
      <c r="A16" s="62" t="s">
        <v>186</v>
      </c>
      <c r="B16" s="61">
        <v>4612853</v>
      </c>
      <c r="C16" s="61">
        <v>15.491889331960332</v>
      </c>
      <c r="D16" s="61">
        <v>5267106</v>
      </c>
      <c r="E16" s="61">
        <v>11.795412353741922</v>
      </c>
    </row>
    <row r="17" spans="1:5" ht="12.75">
      <c r="A17" s="62" t="s">
        <v>187</v>
      </c>
      <c r="B17" s="61">
        <v>423249</v>
      </c>
      <c r="C17" s="61">
        <v>1.4214471321463915</v>
      </c>
      <c r="D17" s="61">
        <v>489084</v>
      </c>
      <c r="E17" s="61">
        <v>1.0952784044250323</v>
      </c>
    </row>
    <row r="18" spans="1:5" ht="12.75">
      <c r="A18" s="62" t="s">
        <v>188</v>
      </c>
      <c r="B18" s="61">
        <v>1095000</v>
      </c>
      <c r="C18" s="61">
        <v>3.6774678964399174</v>
      </c>
      <c r="D18" s="61">
        <v>1094174</v>
      </c>
      <c r="E18" s="61">
        <v>2.450346265433658</v>
      </c>
    </row>
    <row r="19" spans="1:5" ht="12.75">
      <c r="A19" s="59" t="s">
        <v>189</v>
      </c>
      <c r="B19" s="63">
        <v>6131102</v>
      </c>
      <c r="C19" s="63">
        <v>20.59080436054664</v>
      </c>
      <c r="D19" s="63">
        <v>6850364</v>
      </c>
      <c r="E19" s="63">
        <v>15.341037023600611</v>
      </c>
    </row>
    <row r="20" spans="1:5" ht="12.75">
      <c r="A20" s="62" t="s">
        <v>190</v>
      </c>
      <c r="B20" s="61">
        <v>1086307.12</v>
      </c>
      <c r="C20" s="61">
        <v>3.648273570295987</v>
      </c>
      <c r="D20" s="61">
        <v>1139810.05</v>
      </c>
      <c r="E20" s="61">
        <v>2.552545846749467</v>
      </c>
    </row>
    <row r="21" spans="1:5" ht="12.75">
      <c r="A21" s="62" t="s">
        <v>191</v>
      </c>
      <c r="B21" s="61">
        <v>2376171.7</v>
      </c>
      <c r="C21" s="61">
        <v>7.980178212948917</v>
      </c>
      <c r="D21" s="61">
        <v>2644652.57</v>
      </c>
      <c r="E21" s="61">
        <v>5.9225630916737435</v>
      </c>
    </row>
    <row r="22" spans="1:5" ht="12.75">
      <c r="A22" s="62" t="s">
        <v>192</v>
      </c>
      <c r="B22" s="61">
        <v>6573335.82</v>
      </c>
      <c r="C22" s="61">
        <v>22.07601045714024</v>
      </c>
      <c r="D22" s="61">
        <v>5978111.109999999</v>
      </c>
      <c r="E22" s="61">
        <v>13.387671643391233</v>
      </c>
    </row>
    <row r="23" spans="1:5" ht="12.75">
      <c r="A23" s="62" t="s">
        <v>193</v>
      </c>
      <c r="B23" s="61">
        <v>1665117.26</v>
      </c>
      <c r="C23" s="61">
        <v>5.592160061605479</v>
      </c>
      <c r="D23" s="61">
        <v>1540584.58</v>
      </c>
      <c r="E23" s="61">
        <v>3.4500597456964623</v>
      </c>
    </row>
    <row r="24" spans="1:5" ht="12.75">
      <c r="A24" s="62" t="s">
        <v>194</v>
      </c>
      <c r="B24" s="61">
        <v>898965.8</v>
      </c>
      <c r="C24" s="61">
        <v>3.019103077166601</v>
      </c>
      <c r="D24" s="61">
        <v>1663730.8</v>
      </c>
      <c r="E24" s="61">
        <v>3.7258393568728123</v>
      </c>
    </row>
    <row r="25" spans="1:5" ht="12.75">
      <c r="A25" s="62" t="s">
        <v>195</v>
      </c>
      <c r="B25" s="61">
        <v>13880</v>
      </c>
      <c r="C25" s="61">
        <v>0.046614844203274934</v>
      </c>
      <c r="D25" s="61">
        <v>58027</v>
      </c>
      <c r="E25" s="61">
        <v>0.12994847505453325</v>
      </c>
    </row>
    <row r="26" spans="1:5" ht="12.75">
      <c r="A26" s="62" t="s">
        <v>196</v>
      </c>
      <c r="B26" s="61">
        <v>1551665.51</v>
      </c>
      <c r="C26" s="61">
        <v>5.211141642957143</v>
      </c>
      <c r="D26" s="61">
        <v>1574527.75</v>
      </c>
      <c r="E26" s="61">
        <v>3.5260737250511895</v>
      </c>
    </row>
    <row r="27" spans="1:5" ht="12.75">
      <c r="A27" s="59" t="s">
        <v>197</v>
      </c>
      <c r="B27" s="63">
        <v>14165443.21</v>
      </c>
      <c r="C27" s="63">
        <v>47.57348186631764</v>
      </c>
      <c r="D27" s="63">
        <v>14599443.860000001</v>
      </c>
      <c r="E27" s="63">
        <v>32.69470188448944</v>
      </c>
    </row>
    <row r="28" spans="1:5" ht="12.75">
      <c r="A28" s="62" t="s">
        <v>198</v>
      </c>
      <c r="B28" s="61">
        <v>3165000</v>
      </c>
      <c r="C28" s="61">
        <v>10.629393508887981</v>
      </c>
      <c r="D28" s="61">
        <v>3192000</v>
      </c>
      <c r="E28" s="61">
        <v>7.148319443949716</v>
      </c>
    </row>
    <row r="29" spans="1:5" ht="12.75">
      <c r="A29" s="62" t="s">
        <v>199</v>
      </c>
      <c r="D29" s="61">
        <v>25000</v>
      </c>
      <c r="E29" s="61">
        <v>0.0559862111838167</v>
      </c>
    </row>
    <row r="30" spans="1:5" ht="12.75">
      <c r="A30" s="62" t="s">
        <v>200</v>
      </c>
      <c r="B30" s="61">
        <v>433867.4</v>
      </c>
      <c r="C30" s="61">
        <v>1.4571081596455309</v>
      </c>
      <c r="D30" s="61">
        <v>937322.8</v>
      </c>
      <c r="E30" s="61">
        <v>2.0990860891282552</v>
      </c>
    </row>
    <row r="31" ht="12.75">
      <c r="A31" s="62" t="s">
        <v>201</v>
      </c>
    </row>
    <row r="32" spans="1:5" ht="12.75">
      <c r="A32" s="62" t="s">
        <v>202</v>
      </c>
      <c r="B32" s="61">
        <v>1000000</v>
      </c>
      <c r="C32" s="61">
        <v>3.358418170264765</v>
      </c>
      <c r="D32" s="61">
        <v>7001000</v>
      </c>
      <c r="E32" s="61">
        <v>15.678378579916028</v>
      </c>
    </row>
    <row r="33" spans="1:5" ht="12.75">
      <c r="A33" s="59" t="s">
        <v>203</v>
      </c>
      <c r="B33" s="63">
        <v>4598867.4</v>
      </c>
      <c r="C33" s="63">
        <v>15.444919838798278</v>
      </c>
      <c r="D33" s="63">
        <v>11155322.8</v>
      </c>
      <c r="E33" s="63">
        <v>24.981770324177816</v>
      </c>
    </row>
    <row r="34" spans="1:5" ht="12.75">
      <c r="A34" s="62" t="s">
        <v>204</v>
      </c>
      <c r="B34" s="61">
        <v>50000</v>
      </c>
      <c r="C34" s="61">
        <v>0.16792090851323824</v>
      </c>
      <c r="D34" s="61">
        <v>106000</v>
      </c>
      <c r="E34" s="61">
        <v>0.2373815354193828</v>
      </c>
    </row>
    <row r="35" spans="1:5" ht="12.75">
      <c r="A35" s="59" t="s">
        <v>176</v>
      </c>
      <c r="B35" s="63">
        <v>24945412.610000003</v>
      </c>
      <c r="C35" s="63">
        <v>83.7771269741758</v>
      </c>
      <c r="D35" s="63">
        <v>32711130.66</v>
      </c>
      <c r="E35" s="63">
        <v>73.25489076768726</v>
      </c>
    </row>
    <row r="36" ht="12.75">
      <c r="A36" s="59" t="s">
        <v>205</v>
      </c>
    </row>
    <row r="37" ht="12.75">
      <c r="A37" s="62" t="s">
        <v>206</v>
      </c>
    </row>
    <row r="38" spans="1:5" ht="12.75">
      <c r="A38" s="62" t="s">
        <v>207</v>
      </c>
      <c r="B38" s="61">
        <v>4478431.14</v>
      </c>
      <c r="C38" s="61">
        <v>15.040444514855544</v>
      </c>
      <c r="D38" s="61">
        <v>10596937.55</v>
      </c>
      <c r="E38" s="61">
        <v>23.731295343040685</v>
      </c>
    </row>
    <row r="39" spans="1:5" ht="12.75">
      <c r="A39" s="62" t="s">
        <v>208</v>
      </c>
      <c r="B39" s="61">
        <v>51380</v>
      </c>
      <c r="C39" s="61">
        <v>0.1725555255882036</v>
      </c>
      <c r="D39" s="61">
        <v>233844</v>
      </c>
      <c r="E39" s="61">
        <v>0.5236815827227372</v>
      </c>
    </row>
    <row r="40" spans="1:5" ht="12.75">
      <c r="A40" s="62" t="s">
        <v>209</v>
      </c>
      <c r="B40" s="61">
        <v>161699</v>
      </c>
      <c r="C40" s="61">
        <v>0.5430528597136423</v>
      </c>
      <c r="D40" s="61">
        <v>622800</v>
      </c>
      <c r="E40" s="61">
        <v>1.3947284930112416</v>
      </c>
    </row>
    <row r="41" ht="12.75">
      <c r="A41" s="62" t="s">
        <v>210</v>
      </c>
    </row>
    <row r="42" spans="1:5" ht="12.75">
      <c r="A42" s="59" t="s">
        <v>211</v>
      </c>
      <c r="B42" s="63">
        <v>4691510.14</v>
      </c>
      <c r="C42" s="63">
        <v>15.75605290015739</v>
      </c>
      <c r="D42" s="63">
        <v>11453581.55</v>
      </c>
      <c r="E42" s="63">
        <v>25.649705418774666</v>
      </c>
    </row>
    <row r="43" spans="1:3" ht="12.75">
      <c r="A43" s="62" t="s">
        <v>212</v>
      </c>
      <c r="B43" s="61">
        <v>45000</v>
      </c>
      <c r="C43" s="61">
        <v>0.1511288176619144</v>
      </c>
    </row>
    <row r="44" spans="1:5" ht="12.75">
      <c r="A44" s="62" t="s">
        <v>213</v>
      </c>
      <c r="B44" s="61">
        <v>94000</v>
      </c>
      <c r="C44" s="61">
        <v>0.3156913080048879</v>
      </c>
      <c r="D44" s="61">
        <v>93140</v>
      </c>
      <c r="E44" s="61">
        <v>0.20858222838642748</v>
      </c>
    </row>
    <row r="45" spans="1:5" ht="12.75">
      <c r="A45" s="59" t="s">
        <v>214</v>
      </c>
      <c r="B45" s="63">
        <v>139000</v>
      </c>
      <c r="C45" s="63">
        <v>0.4668201256668023</v>
      </c>
      <c r="D45" s="63">
        <v>93140</v>
      </c>
      <c r="E45" s="63">
        <v>0.20858222838642748</v>
      </c>
    </row>
    <row r="46" spans="1:5" ht="12.75">
      <c r="A46" s="62" t="s">
        <v>204</v>
      </c>
      <c r="D46" s="61">
        <v>396000</v>
      </c>
      <c r="E46" s="61">
        <v>0.8868215851516564</v>
      </c>
    </row>
    <row r="47" spans="1:5" ht="12.75">
      <c r="A47" s="59" t="s">
        <v>176</v>
      </c>
      <c r="B47" s="63">
        <v>4830510.14</v>
      </c>
      <c r="C47" s="63">
        <v>16.222873025824192</v>
      </c>
      <c r="D47" s="63">
        <v>11942721.55</v>
      </c>
      <c r="E47" s="63">
        <v>26.74510923231275</v>
      </c>
    </row>
    <row r="48" spans="1:5" ht="12.75">
      <c r="A48" s="59" t="s">
        <v>215</v>
      </c>
      <c r="B48" s="63">
        <v>29775922.750000004</v>
      </c>
      <c r="C48" s="63">
        <v>100</v>
      </c>
      <c r="D48" s="63">
        <v>44653852.21</v>
      </c>
      <c r="E48" s="63">
        <v>100</v>
      </c>
    </row>
    <row r="54" spans="1:11" ht="15.75">
      <c r="A54" s="73" t="s">
        <v>216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</row>
    <row r="56" spans="1:10" ht="12.75">
      <c r="A56" s="59" t="s">
        <v>217</v>
      </c>
      <c r="B56" s="60" t="s">
        <v>218</v>
      </c>
      <c r="C56" s="60" t="s">
        <v>219</v>
      </c>
      <c r="D56" s="60" t="s">
        <v>218</v>
      </c>
      <c r="E56" s="60" t="s">
        <v>219</v>
      </c>
      <c r="F56" s="60"/>
      <c r="G56" s="60"/>
      <c r="H56" s="60"/>
      <c r="I56" s="60"/>
      <c r="J56" s="60"/>
    </row>
    <row r="57" spans="1:5" ht="12.75">
      <c r="A57" s="60" t="s">
        <v>220</v>
      </c>
      <c r="B57" s="60" t="s">
        <v>221</v>
      </c>
      <c r="C57" s="60" t="s">
        <v>221</v>
      </c>
      <c r="D57" s="60" t="s">
        <v>142</v>
      </c>
      <c r="E57" s="60" t="s">
        <v>142</v>
      </c>
    </row>
    <row r="58" spans="1:4" ht="12.75">
      <c r="A58" s="62" t="s">
        <v>222</v>
      </c>
      <c r="B58" s="61">
        <v>28204800</v>
      </c>
      <c r="D58" s="61">
        <v>33026759.6</v>
      </c>
    </row>
    <row r="59" spans="1:5" ht="12.75">
      <c r="A59" s="62" t="s">
        <v>223</v>
      </c>
      <c r="B59" s="61">
        <v>263000</v>
      </c>
      <c r="C59" s="61">
        <v>258000</v>
      </c>
      <c r="D59" s="61">
        <v>58460</v>
      </c>
      <c r="E59" s="61">
        <v>74225</v>
      </c>
    </row>
    <row r="60" spans="1:4" ht="12.75">
      <c r="A60" s="62" t="s">
        <v>224</v>
      </c>
      <c r="B60" s="61">
        <v>2200</v>
      </c>
      <c r="D60" s="61">
        <v>4080</v>
      </c>
    </row>
    <row r="61" ht="12.75">
      <c r="A61" s="62" t="s">
        <v>225</v>
      </c>
    </row>
    <row r="62" spans="1:5" ht="12.75">
      <c r="A62" s="62" t="s">
        <v>226</v>
      </c>
      <c r="C62" s="61">
        <v>317700</v>
      </c>
      <c r="E62" s="61">
        <v>347308.49</v>
      </c>
    </row>
    <row r="63" spans="1:5" ht="12.75">
      <c r="A63" s="62" t="s">
        <v>227</v>
      </c>
      <c r="C63" s="61">
        <v>1520000</v>
      </c>
      <c r="D63" s="61">
        <v>516</v>
      </c>
      <c r="E63" s="61">
        <v>2121595.32</v>
      </c>
    </row>
    <row r="64" spans="1:5" ht="12.75">
      <c r="A64" s="62" t="s">
        <v>228</v>
      </c>
      <c r="B64" s="61">
        <v>1401000</v>
      </c>
      <c r="C64" s="61">
        <v>2710000</v>
      </c>
      <c r="D64" s="61">
        <v>1170737.28</v>
      </c>
      <c r="E64" s="61">
        <v>2483952.36</v>
      </c>
    </row>
    <row r="65" spans="1:5" ht="12.75">
      <c r="A65" s="62" t="s">
        <v>229</v>
      </c>
      <c r="C65" s="61">
        <v>10702000</v>
      </c>
      <c r="E65" s="61">
        <v>11825901.809999999</v>
      </c>
    </row>
    <row r="66" spans="1:5" ht="12.75">
      <c r="A66" s="62" t="s">
        <v>230</v>
      </c>
      <c r="B66" s="61">
        <v>125000</v>
      </c>
      <c r="C66" s="61">
        <v>1610000</v>
      </c>
      <c r="D66" s="61">
        <v>126359</v>
      </c>
      <c r="E66" s="61">
        <v>1539019.4</v>
      </c>
    </row>
    <row r="67" spans="1:5" ht="12.75">
      <c r="A67" s="62" t="s">
        <v>231</v>
      </c>
      <c r="B67" s="61">
        <v>155000</v>
      </c>
      <c r="C67" s="61">
        <v>515000</v>
      </c>
      <c r="D67" s="61">
        <v>52360</v>
      </c>
      <c r="E67" s="61">
        <v>405159.27</v>
      </c>
    </row>
    <row r="68" spans="1:5" ht="12.75">
      <c r="A68" s="62" t="s">
        <v>232</v>
      </c>
      <c r="C68" s="61">
        <v>35000</v>
      </c>
      <c r="E68" s="61">
        <v>42223.8</v>
      </c>
    </row>
    <row r="69" ht="12.75">
      <c r="A69" s="62" t="s">
        <v>233</v>
      </c>
    </row>
    <row r="70" spans="1:5" ht="12.75">
      <c r="A70" s="62" t="s">
        <v>234</v>
      </c>
      <c r="B70" s="61">
        <v>3554200</v>
      </c>
      <c r="C70" s="61">
        <v>1696700</v>
      </c>
      <c r="D70" s="61">
        <v>3844882</v>
      </c>
      <c r="E70" s="61">
        <v>1946464.38</v>
      </c>
    </row>
    <row r="71" spans="1:5" ht="12.75">
      <c r="A71" s="62" t="s">
        <v>235</v>
      </c>
      <c r="B71" s="61">
        <v>30000</v>
      </c>
      <c r="C71" s="61">
        <v>750000</v>
      </c>
      <c r="D71" s="61">
        <v>166409</v>
      </c>
      <c r="E71" s="61">
        <v>830481.16</v>
      </c>
    </row>
    <row r="72" spans="1:5" ht="12.75">
      <c r="A72" s="62" t="s">
        <v>236</v>
      </c>
      <c r="B72" s="61">
        <v>95000</v>
      </c>
      <c r="C72" s="61">
        <v>100000</v>
      </c>
      <c r="D72" s="61">
        <v>100044</v>
      </c>
      <c r="E72" s="61">
        <v>28539.05</v>
      </c>
    </row>
    <row r="73" spans="1:5" ht="12.75">
      <c r="A73" s="62" t="s">
        <v>237</v>
      </c>
      <c r="B73" s="61">
        <v>390000</v>
      </c>
      <c r="C73" s="61">
        <v>1812800</v>
      </c>
      <c r="D73" s="61">
        <v>303677.2</v>
      </c>
      <c r="E73" s="61">
        <v>2095805.09</v>
      </c>
    </row>
    <row r="74" spans="1:3" ht="12.75">
      <c r="A74" s="62" t="s">
        <v>238</v>
      </c>
      <c r="C74" s="61">
        <v>305000</v>
      </c>
    </row>
    <row r="75" spans="1:3" ht="12.75">
      <c r="A75" s="62" t="s">
        <v>239</v>
      </c>
      <c r="C75" s="61">
        <v>1010000</v>
      </c>
    </row>
    <row r="76" spans="1:5" ht="12.75">
      <c r="A76" s="62" t="s">
        <v>240</v>
      </c>
      <c r="B76" s="61">
        <v>340000</v>
      </c>
      <c r="C76" s="61">
        <v>1765000</v>
      </c>
      <c r="D76" s="61">
        <v>276740.98</v>
      </c>
      <c r="E76" s="61">
        <v>1568034.3</v>
      </c>
    </row>
    <row r="77" spans="1:5" ht="12.75">
      <c r="A77" s="62" t="s">
        <v>241</v>
      </c>
      <c r="C77" s="61">
        <v>200000</v>
      </c>
      <c r="E77" s="61">
        <v>415486.5</v>
      </c>
    </row>
    <row r="78" ht="12.75">
      <c r="A78" s="62" t="s">
        <v>242</v>
      </c>
    </row>
    <row r="79" spans="1:5" ht="12.75">
      <c r="A79" s="62" t="s">
        <v>243</v>
      </c>
      <c r="B79" s="61">
        <v>1520000</v>
      </c>
      <c r="C79" s="61">
        <v>2225000</v>
      </c>
      <c r="D79" s="61">
        <v>1767799</v>
      </c>
      <c r="E79" s="61">
        <v>2196996.76</v>
      </c>
    </row>
    <row r="80" spans="1:5" ht="12.75">
      <c r="A80" s="62" t="s">
        <v>244</v>
      </c>
      <c r="C80" s="61">
        <v>10200</v>
      </c>
      <c r="E80" s="61">
        <v>8805</v>
      </c>
    </row>
    <row r="81" spans="1:5" ht="12.75">
      <c r="A81" s="62" t="s">
        <v>245</v>
      </c>
      <c r="C81" s="61">
        <v>700000</v>
      </c>
      <c r="D81" s="61">
        <v>54161.6</v>
      </c>
      <c r="E81" s="61">
        <v>1627207.07</v>
      </c>
    </row>
    <row r="82" spans="1:5" ht="12.75">
      <c r="A82" s="62" t="s">
        <v>246</v>
      </c>
      <c r="C82" s="61">
        <v>1686800</v>
      </c>
      <c r="E82" s="61">
        <v>1572691.3</v>
      </c>
    </row>
    <row r="83" spans="1:5" ht="12.75">
      <c r="A83" s="62" t="s">
        <v>247</v>
      </c>
      <c r="B83" s="61">
        <v>241000</v>
      </c>
      <c r="C83" s="61">
        <v>4935700</v>
      </c>
      <c r="D83" s="61">
        <v>270720</v>
      </c>
      <c r="E83" s="61">
        <v>4646177.55</v>
      </c>
    </row>
    <row r="84" ht="12.75">
      <c r="A84" s="62" t="s">
        <v>248</v>
      </c>
    </row>
    <row r="85" spans="1:5" ht="12.75">
      <c r="A85" s="62" t="s">
        <v>249</v>
      </c>
      <c r="B85" s="61">
        <v>35000</v>
      </c>
      <c r="C85" s="61">
        <v>933300</v>
      </c>
      <c r="D85" s="61">
        <v>39984.88</v>
      </c>
      <c r="E85" s="61">
        <v>1818751.6</v>
      </c>
    </row>
    <row r="86" spans="1:5" ht="12.75">
      <c r="A86" s="62" t="s">
        <v>250</v>
      </c>
      <c r="C86" s="61">
        <v>558000</v>
      </c>
      <c r="E86" s="61">
        <v>58027</v>
      </c>
    </row>
    <row r="87" ht="12.75">
      <c r="A87" s="62" t="s">
        <v>251</v>
      </c>
    </row>
    <row r="88" spans="1:5" ht="12.75">
      <c r="A88" s="59" t="s">
        <v>111</v>
      </c>
      <c r="B88" s="63">
        <v>36356200</v>
      </c>
      <c r="C88" s="63">
        <v>36356200</v>
      </c>
      <c r="D88" s="63">
        <v>41263690.54000001</v>
      </c>
      <c r="E88" s="63">
        <v>37652852.21000001</v>
      </c>
    </row>
    <row r="89" spans="1:4" ht="12.75">
      <c r="A89" s="62" t="s">
        <v>252</v>
      </c>
      <c r="D89" s="61">
        <v>1034957.1</v>
      </c>
    </row>
    <row r="90" spans="1:5" ht="12.75">
      <c r="A90" s="62" t="s">
        <v>253</v>
      </c>
      <c r="C90" s="61">
        <v>2461400</v>
      </c>
      <c r="E90" s="61">
        <v>2461471.45</v>
      </c>
    </row>
    <row r="91" spans="1:5" ht="12.75">
      <c r="A91" s="62" t="s">
        <v>254</v>
      </c>
      <c r="C91" s="61">
        <v>2461400</v>
      </c>
      <c r="E91" s="61">
        <v>2184323.98</v>
      </c>
    </row>
    <row r="92" spans="1:5" ht="12.75">
      <c r="A92" s="59" t="s">
        <v>176</v>
      </c>
      <c r="C92" s="63">
        <v>-4922800</v>
      </c>
      <c r="E92" s="63">
        <v>3610838.33</v>
      </c>
    </row>
  </sheetData>
  <sheetProtection selectLockedCells="1" selectUnlockedCells="1"/>
  <mergeCells count="3">
    <mergeCell ref="A3:K3"/>
    <mergeCell ref="A12:K12"/>
    <mergeCell ref="A54:K54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K59"/>
  <sheetViews>
    <sheetView workbookViewId="0" topLeftCell="A1">
      <selection activeCell="A33" sqref="A33"/>
    </sheetView>
  </sheetViews>
  <sheetFormatPr defaultColWidth="9.140625" defaultRowHeight="12.75"/>
  <cols>
    <col min="1" max="1" width="50.140625" style="0" customWidth="1"/>
    <col min="2" max="2" width="15.57421875" style="0" customWidth="1"/>
    <col min="3" max="3" width="13.8515625" style="0" customWidth="1"/>
    <col min="4" max="4" width="15.57421875" style="0" customWidth="1"/>
    <col min="5" max="5" width="12.7109375" style="0" customWidth="1"/>
    <col min="6" max="6" width="15.57421875" style="0" customWidth="1"/>
    <col min="7" max="7" width="12.7109375" style="0" customWidth="1"/>
  </cols>
  <sheetData>
    <row r="3" spans="1:11" ht="15.75">
      <c r="A3" s="73" t="s">
        <v>255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5" spans="1:10" ht="12.75">
      <c r="A5" s="59" t="s">
        <v>256</v>
      </c>
      <c r="B5" s="60" t="s">
        <v>257</v>
      </c>
      <c r="C5" s="60"/>
      <c r="D5" s="60" t="s">
        <v>258</v>
      </c>
      <c r="E5" s="60"/>
      <c r="F5" s="60" t="s">
        <v>259</v>
      </c>
      <c r="G5" s="60"/>
      <c r="H5" s="60"/>
      <c r="I5" s="60"/>
      <c r="J5" s="60"/>
    </row>
    <row r="6" spans="1:7" ht="12.75">
      <c r="A6" s="60" t="s">
        <v>163</v>
      </c>
      <c r="B6" s="60" t="s">
        <v>218</v>
      </c>
      <c r="C6" s="60" t="s">
        <v>219</v>
      </c>
      <c r="D6" s="60" t="s">
        <v>218</v>
      </c>
      <c r="E6" s="60" t="s">
        <v>219</v>
      </c>
      <c r="F6" s="60" t="s">
        <v>218</v>
      </c>
      <c r="G6" s="60" t="s">
        <v>219</v>
      </c>
    </row>
    <row r="7" spans="1:7" ht="12.75">
      <c r="A7" s="62" t="s">
        <v>164</v>
      </c>
      <c r="B7" s="61">
        <v>2547233.4</v>
      </c>
      <c r="C7" s="61">
        <v>834653.56</v>
      </c>
      <c r="D7" s="61">
        <v>2880185.63</v>
      </c>
      <c r="E7" s="61">
        <v>800819.75</v>
      </c>
      <c r="F7" s="61">
        <v>2858258.39</v>
      </c>
      <c r="G7" s="61">
        <v>1072238.84</v>
      </c>
    </row>
    <row r="8" spans="1:7" ht="12.75">
      <c r="A8" s="62" t="s">
        <v>165</v>
      </c>
      <c r="B8" s="61">
        <v>2774310.73</v>
      </c>
      <c r="C8" s="61">
        <v>2574442.82</v>
      </c>
      <c r="D8" s="61">
        <v>3417450.9</v>
      </c>
      <c r="E8" s="61">
        <v>1698989.76</v>
      </c>
      <c r="F8" s="61">
        <v>3481905.31</v>
      </c>
      <c r="G8" s="61">
        <v>1426253.54</v>
      </c>
    </row>
    <row r="9" spans="1:7" ht="12.75">
      <c r="A9" s="62" t="s">
        <v>166</v>
      </c>
      <c r="B9" s="61">
        <v>4118615.08</v>
      </c>
      <c r="C9" s="61">
        <v>4541409.64</v>
      </c>
      <c r="D9" s="61">
        <v>3185077.23</v>
      </c>
      <c r="E9" s="61">
        <v>4126859.6</v>
      </c>
      <c r="F9" s="61">
        <v>3732232.89</v>
      </c>
      <c r="G9" s="61">
        <v>3574892.25</v>
      </c>
    </row>
    <row r="10" spans="1:7" ht="12.75">
      <c r="A10" s="62" t="s">
        <v>167</v>
      </c>
      <c r="B10" s="61">
        <v>1735447.36</v>
      </c>
      <c r="C10" s="61">
        <v>3877177.18</v>
      </c>
      <c r="D10" s="61">
        <v>1612691.25</v>
      </c>
      <c r="E10" s="61">
        <v>2633604.06</v>
      </c>
      <c r="F10" s="61">
        <v>2093109.28</v>
      </c>
      <c r="G10" s="61">
        <v>3268915.36</v>
      </c>
    </row>
    <row r="11" spans="1:7" ht="12.75">
      <c r="A11" s="62" t="s">
        <v>168</v>
      </c>
      <c r="B11" s="61">
        <v>2542484.57</v>
      </c>
      <c r="C11" s="61">
        <v>2588253.36</v>
      </c>
      <c r="D11" s="61">
        <v>2559198.07</v>
      </c>
      <c r="E11" s="61">
        <v>1467820.18</v>
      </c>
      <c r="F11" s="61">
        <v>2587475.92</v>
      </c>
      <c r="G11" s="61">
        <v>2242831.4</v>
      </c>
    </row>
    <row r="12" spans="1:7" ht="12.75">
      <c r="A12" s="62" t="s">
        <v>169</v>
      </c>
      <c r="B12" s="61">
        <v>2979434.98</v>
      </c>
      <c r="C12" s="61">
        <v>2507102.66</v>
      </c>
      <c r="D12" s="61">
        <v>2942289.87</v>
      </c>
      <c r="E12" s="61">
        <v>3630401.99</v>
      </c>
      <c r="F12" s="61">
        <v>3880328.18</v>
      </c>
      <c r="G12" s="61">
        <v>1832564.08</v>
      </c>
    </row>
    <row r="13" spans="1:7" ht="12.75">
      <c r="A13" s="62" t="s">
        <v>170</v>
      </c>
      <c r="B13" s="61">
        <v>2999192.37</v>
      </c>
      <c r="C13" s="61">
        <v>2977423.09</v>
      </c>
      <c r="D13" s="61">
        <v>2495927.2</v>
      </c>
      <c r="E13" s="61">
        <v>2670080.51</v>
      </c>
      <c r="F13" s="61">
        <v>3399833.35</v>
      </c>
      <c r="G13" s="61">
        <v>3018582.6</v>
      </c>
    </row>
    <row r="14" spans="1:7" ht="12.75">
      <c r="A14" s="62" t="s">
        <v>171</v>
      </c>
      <c r="B14" s="61">
        <v>2410475.12</v>
      </c>
      <c r="C14" s="61">
        <v>2611142.54</v>
      </c>
      <c r="D14" s="61">
        <v>2634995.77</v>
      </c>
      <c r="E14" s="61">
        <v>1792358.68</v>
      </c>
      <c r="F14" s="61">
        <v>2426900.52</v>
      </c>
      <c r="G14" s="61">
        <v>3888196.13</v>
      </c>
    </row>
    <row r="15" spans="1:7" ht="12.75">
      <c r="A15" s="62" t="s">
        <v>172</v>
      </c>
      <c r="B15" s="61">
        <v>1861876.51</v>
      </c>
      <c r="C15" s="61">
        <v>2448272.3</v>
      </c>
      <c r="D15" s="61">
        <v>1734126.88</v>
      </c>
      <c r="E15" s="61">
        <v>2396541.36</v>
      </c>
      <c r="F15" s="61">
        <v>2343673.42</v>
      </c>
      <c r="G15" s="61">
        <v>3984723.28</v>
      </c>
    </row>
    <row r="16" spans="1:7" ht="12.75">
      <c r="A16" s="62" t="s">
        <v>173</v>
      </c>
      <c r="B16" s="61">
        <v>4576679.27</v>
      </c>
      <c r="C16" s="61">
        <v>3186213.38</v>
      </c>
      <c r="D16" s="61">
        <v>2450852.68</v>
      </c>
      <c r="E16" s="61">
        <v>2647385.36</v>
      </c>
      <c r="F16" s="61">
        <v>2807304.81</v>
      </c>
      <c r="G16" s="61">
        <v>3971753.03</v>
      </c>
    </row>
    <row r="17" spans="1:7" ht="12.75">
      <c r="A17" s="62" t="s">
        <v>174</v>
      </c>
      <c r="B17" s="61">
        <v>2892145.53</v>
      </c>
      <c r="C17" s="61">
        <v>1810974.63</v>
      </c>
      <c r="D17" s="61">
        <v>3676901.07</v>
      </c>
      <c r="E17" s="61">
        <v>2285856.85</v>
      </c>
      <c r="F17" s="61">
        <v>6262385.49</v>
      </c>
      <c r="G17" s="61">
        <v>3362167.31</v>
      </c>
    </row>
    <row r="18" spans="1:7" ht="12.75">
      <c r="A18" s="62" t="s">
        <v>175</v>
      </c>
      <c r="B18" s="61">
        <v>4291469.84</v>
      </c>
      <c r="C18" s="61">
        <v>3903781.64</v>
      </c>
      <c r="D18" s="61">
        <v>2236801.28</v>
      </c>
      <c r="E18" s="61">
        <v>2625204.65</v>
      </c>
      <c r="F18" s="61">
        <v>5390282.98</v>
      </c>
      <c r="G18" s="61">
        <v>6009734.39</v>
      </c>
    </row>
    <row r="19" spans="1:7" ht="12.75">
      <c r="A19" s="59" t="s">
        <v>176</v>
      </c>
      <c r="B19" s="63">
        <v>35729364.760000005</v>
      </c>
      <c r="C19" s="63">
        <v>33860846.8</v>
      </c>
      <c r="D19" s="63">
        <v>31826497.83</v>
      </c>
      <c r="E19" s="63">
        <v>28775922.75</v>
      </c>
      <c r="F19" s="63">
        <v>41263690.53999999</v>
      </c>
      <c r="G19" s="63">
        <v>37652852.21</v>
      </c>
    </row>
    <row r="23" spans="1:11" ht="15.75">
      <c r="A23" s="73" t="s">
        <v>260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</row>
    <row r="25" spans="1:10" ht="12.75">
      <c r="A25" s="59" t="s">
        <v>261</v>
      </c>
      <c r="B25" s="60" t="s">
        <v>142</v>
      </c>
      <c r="C25" s="60" t="s">
        <v>143</v>
      </c>
      <c r="D25" s="60" t="s">
        <v>143</v>
      </c>
      <c r="E25" s="60" t="s">
        <v>144</v>
      </c>
      <c r="F25" s="60" t="s">
        <v>145</v>
      </c>
      <c r="G25" s="60"/>
      <c r="H25" s="60"/>
      <c r="I25" s="60"/>
      <c r="J25" s="60"/>
    </row>
    <row r="26" spans="3:4" ht="12.75">
      <c r="C26" s="60" t="s">
        <v>146</v>
      </c>
      <c r="D26" s="60" t="s">
        <v>147</v>
      </c>
    </row>
    <row r="27" spans="1:4" ht="12.75">
      <c r="A27" s="62" t="s">
        <v>262</v>
      </c>
      <c r="B27" s="61">
        <v>-2184323.98</v>
      </c>
      <c r="C27" s="61">
        <v>2461400</v>
      </c>
      <c r="D27" s="61">
        <v>2461400</v>
      </c>
    </row>
    <row r="28" spans="1:6" ht="12.75">
      <c r="A28" s="62" t="s">
        <v>263</v>
      </c>
      <c r="B28" s="61">
        <v>-2461471.45</v>
      </c>
      <c r="C28" s="61">
        <v>-2461400</v>
      </c>
      <c r="D28" s="61">
        <v>-2461400</v>
      </c>
      <c r="E28" s="61">
        <v>100.00290281953362</v>
      </c>
      <c r="F28" s="61">
        <v>100.00290281953362</v>
      </c>
    </row>
    <row r="29" spans="1:2" ht="12.75">
      <c r="A29" s="62" t="s">
        <v>264</v>
      </c>
      <c r="B29" s="61">
        <v>1034957.1</v>
      </c>
    </row>
    <row r="30" spans="1:2" ht="12.75">
      <c r="A30" s="59" t="s">
        <v>265</v>
      </c>
      <c r="B30" s="63">
        <v>-3610838.33</v>
      </c>
    </row>
    <row r="37" spans="1:11" ht="15.75">
      <c r="A37" s="73" t="s">
        <v>266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</row>
    <row r="39" spans="1:10" ht="12.75">
      <c r="A39" s="59" t="s">
        <v>267</v>
      </c>
      <c r="B39" s="60" t="s">
        <v>135</v>
      </c>
      <c r="C39" s="60" t="s">
        <v>136</v>
      </c>
      <c r="D39" s="60"/>
      <c r="E39" s="60"/>
      <c r="F39" s="60"/>
      <c r="G39" s="60"/>
      <c r="H39" s="60"/>
      <c r="I39" s="60"/>
      <c r="J39" s="60"/>
    </row>
    <row r="40" spans="1:3" ht="12.75">
      <c r="A40" s="59" t="s">
        <v>268</v>
      </c>
      <c r="B40" s="63">
        <v>2173</v>
      </c>
      <c r="C40" s="63">
        <v>2161</v>
      </c>
    </row>
    <row r="41" spans="1:3" ht="12.75">
      <c r="A41" s="62" t="s">
        <v>269</v>
      </c>
      <c r="B41" s="61">
        <v>31826497.83</v>
      </c>
      <c r="C41" s="61">
        <v>41263690.54</v>
      </c>
    </row>
    <row r="42" spans="1:3" ht="12.75">
      <c r="A42" s="62" t="s">
        <v>270</v>
      </c>
      <c r="B42" s="61">
        <v>1197566.74</v>
      </c>
      <c r="C42" s="61">
        <v>1072028.45</v>
      </c>
    </row>
    <row r="43" spans="1:3" ht="12.75">
      <c r="A43" s="59" t="s">
        <v>271</v>
      </c>
      <c r="B43" s="63">
        <v>2430019.96</v>
      </c>
      <c r="C43" s="63">
        <v>2461471.45</v>
      </c>
    </row>
    <row r="44" spans="1:3" ht="12.75">
      <c r="A44" s="59" t="s">
        <v>272</v>
      </c>
      <c r="B44" s="63">
        <v>3627586.7</v>
      </c>
      <c r="C44" s="63">
        <v>3533499.9</v>
      </c>
    </row>
    <row r="45" spans="1:3" ht="12.75">
      <c r="A45" s="59" t="s">
        <v>273</v>
      </c>
      <c r="B45" s="63">
        <v>11.4</v>
      </c>
      <c r="C45" s="63">
        <v>8.56</v>
      </c>
    </row>
    <row r="46" spans="1:3" ht="12.75">
      <c r="A46" s="62" t="s">
        <v>274</v>
      </c>
      <c r="B46" s="61">
        <v>424300939.66</v>
      </c>
      <c r="C46" s="61">
        <v>442859848.07</v>
      </c>
    </row>
    <row r="47" spans="1:3" ht="12.75">
      <c r="A47" s="62" t="s">
        <v>275</v>
      </c>
      <c r="B47" s="61">
        <v>56952267.12</v>
      </c>
      <c r="C47" s="61">
        <v>60514804.53</v>
      </c>
    </row>
    <row r="48" spans="1:3" ht="12.75">
      <c r="A48" s="62" t="s">
        <v>276</v>
      </c>
      <c r="B48" s="61">
        <v>3380853.44</v>
      </c>
      <c r="C48" s="61">
        <v>5565177.42</v>
      </c>
    </row>
    <row r="49" spans="1:3" ht="12.75">
      <c r="A49" s="62" t="s">
        <v>277</v>
      </c>
      <c r="B49" s="61">
        <v>23885723.68</v>
      </c>
      <c r="C49" s="61">
        <v>21424252.23</v>
      </c>
    </row>
    <row r="50" ht="12.75">
      <c r="A50" s="62" t="s">
        <v>278</v>
      </c>
    </row>
    <row r="51" spans="1:3" ht="12.75">
      <c r="A51" s="59" t="s">
        <v>279</v>
      </c>
      <c r="B51" s="63">
        <v>23885723.68</v>
      </c>
      <c r="C51" s="63">
        <v>21424252.23</v>
      </c>
    </row>
    <row r="52" spans="1:3" ht="12.75">
      <c r="A52" s="59" t="s">
        <v>280</v>
      </c>
      <c r="B52" s="63">
        <v>13.42</v>
      </c>
      <c r="C52" s="63">
        <v>13.66</v>
      </c>
    </row>
    <row r="53" spans="1:3" ht="12.75">
      <c r="A53" s="59" t="s">
        <v>281</v>
      </c>
      <c r="B53" s="63">
        <v>41.94</v>
      </c>
      <c r="C53" s="63">
        <v>35.4</v>
      </c>
    </row>
    <row r="54" spans="1:3" ht="12.75">
      <c r="A54" s="59" t="s">
        <v>282</v>
      </c>
      <c r="B54" s="63">
        <v>2478268.65</v>
      </c>
      <c r="C54" s="63">
        <v>12347103.840000002</v>
      </c>
    </row>
    <row r="55" spans="1:3" ht="12.75">
      <c r="A55" s="62" t="s">
        <v>283</v>
      </c>
      <c r="B55" s="61">
        <v>30158566.26</v>
      </c>
      <c r="C55" s="61">
        <v>38079641.97</v>
      </c>
    </row>
    <row r="56" spans="1:3" ht="12.75">
      <c r="A56" s="62" t="s">
        <v>284</v>
      </c>
      <c r="B56" s="61">
        <v>5162524.6</v>
      </c>
      <c r="C56" s="61">
        <v>6057754.96</v>
      </c>
    </row>
    <row r="57" spans="1:3" ht="12.75">
      <c r="A57" s="59" t="s">
        <v>285</v>
      </c>
      <c r="B57" s="63">
        <v>5.84</v>
      </c>
      <c r="C57" s="63">
        <v>6.29</v>
      </c>
    </row>
    <row r="58" ht="12.75">
      <c r="A58" s="59" t="s">
        <v>286</v>
      </c>
    </row>
    <row r="59" ht="12.75">
      <c r="A59" s="59" t="s">
        <v>287</v>
      </c>
    </row>
  </sheetData>
  <sheetProtection selectLockedCells="1" selectUnlockedCells="1"/>
  <mergeCells count="3">
    <mergeCell ref="A3:K3"/>
    <mergeCell ref="A23:K23"/>
    <mergeCell ref="A37:K37"/>
  </mergeCells>
  <printOptions/>
  <pageMargins left="0.5902777777777778" right="0.5902777777777778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K45"/>
  <sheetViews>
    <sheetView workbookViewId="0" topLeftCell="A1">
      <selection activeCell="A1" sqref="A1"/>
    </sheetView>
  </sheetViews>
  <sheetFormatPr defaultColWidth="9.140625" defaultRowHeight="12.75"/>
  <cols>
    <col min="1" max="1" width="29.8515625" style="0" customWidth="1"/>
    <col min="2" max="4" width="12.7109375" style="0" customWidth="1"/>
  </cols>
  <sheetData>
    <row r="3" spans="1:11" ht="15.75">
      <c r="A3" s="73" t="s">
        <v>288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5" spans="1:10" ht="12.75">
      <c r="A5" s="59" t="s">
        <v>289</v>
      </c>
      <c r="B5" s="60" t="s">
        <v>134</v>
      </c>
      <c r="C5" s="60" t="s">
        <v>135</v>
      </c>
      <c r="D5" s="60" t="s">
        <v>136</v>
      </c>
      <c r="E5" s="60"/>
      <c r="F5" s="60"/>
      <c r="G5" s="60"/>
      <c r="H5" s="60"/>
      <c r="I5" s="60"/>
      <c r="J5" s="60"/>
    </row>
    <row r="6" spans="1:4" ht="12.75">
      <c r="A6" s="62" t="s">
        <v>290</v>
      </c>
      <c r="B6" s="61">
        <v>1585044</v>
      </c>
      <c r="C6" s="61">
        <v>961141.3</v>
      </c>
      <c r="D6" s="61">
        <v>1390748.03</v>
      </c>
    </row>
    <row r="7" spans="1:4" ht="12.75">
      <c r="A7" s="62" t="s">
        <v>291</v>
      </c>
      <c r="B7" s="61">
        <v>329267.09</v>
      </c>
      <c r="C7" s="61">
        <v>1099506.31</v>
      </c>
      <c r="D7" s="61">
        <v>1207905.31</v>
      </c>
    </row>
    <row r="8" spans="1:4" ht="12.75">
      <c r="A8" s="62" t="s">
        <v>292</v>
      </c>
      <c r="C8" s="61">
        <v>4115.3</v>
      </c>
      <c r="D8" s="61">
        <v>11535</v>
      </c>
    </row>
    <row r="9" spans="1:3" ht="12.75">
      <c r="A9" s="62" t="s">
        <v>293</v>
      </c>
      <c r="C9" s="61">
        <v>50000</v>
      </c>
    </row>
    <row r="10" spans="1:4" ht="12.75">
      <c r="A10" s="62" t="s">
        <v>294</v>
      </c>
      <c r="B10" s="61">
        <v>46895</v>
      </c>
      <c r="C10" s="61">
        <v>20929</v>
      </c>
      <c r="D10" s="61">
        <v>33170</v>
      </c>
    </row>
    <row r="11" spans="1:2" ht="12.75">
      <c r="A11" s="62" t="s">
        <v>295</v>
      </c>
      <c r="B11" s="61">
        <v>33271.4</v>
      </c>
    </row>
    <row r="12" spans="1:4" ht="12.75">
      <c r="A12" s="62" t="s">
        <v>296</v>
      </c>
      <c r="B12" s="61">
        <v>31000</v>
      </c>
      <c r="C12" s="61">
        <v>10400</v>
      </c>
      <c r="D12" s="61">
        <v>22000</v>
      </c>
    </row>
    <row r="13" spans="1:4" ht="12.75">
      <c r="A13" s="62" t="s">
        <v>297</v>
      </c>
      <c r="B13" s="61">
        <v>6630</v>
      </c>
      <c r="C13" s="61">
        <v>6630</v>
      </c>
      <c r="D13" s="61">
        <v>132326</v>
      </c>
    </row>
    <row r="14" spans="1:4" ht="12.75">
      <c r="A14" s="62" t="s">
        <v>298</v>
      </c>
      <c r="B14" s="61">
        <v>484363</v>
      </c>
      <c r="C14" s="61">
        <v>280557</v>
      </c>
      <c r="D14" s="61">
        <v>216939</v>
      </c>
    </row>
    <row r="15" spans="1:4" ht="12.75">
      <c r="A15" s="59" t="s">
        <v>176</v>
      </c>
      <c r="B15" s="63">
        <v>2516470.49</v>
      </c>
      <c r="C15" s="63">
        <v>2433278.91</v>
      </c>
      <c r="D15" s="63">
        <v>3014623.34</v>
      </c>
    </row>
    <row r="16" spans="1:4" ht="12.75">
      <c r="A16" s="59" t="s">
        <v>299</v>
      </c>
      <c r="B16" s="63">
        <v>-78122</v>
      </c>
      <c r="C16" s="63">
        <v>-166227.4</v>
      </c>
      <c r="D16" s="63">
        <v>-65777</v>
      </c>
    </row>
    <row r="19" spans="1:11" ht="15.75">
      <c r="A19" s="73" t="s">
        <v>300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</row>
    <row r="21" spans="1:10" ht="12.75">
      <c r="A21" s="59" t="s">
        <v>289</v>
      </c>
      <c r="B21" s="60" t="s">
        <v>134</v>
      </c>
      <c r="C21" s="60" t="s">
        <v>135</v>
      </c>
      <c r="D21" s="60" t="s">
        <v>136</v>
      </c>
      <c r="E21" s="60"/>
      <c r="F21" s="60"/>
      <c r="G21" s="60"/>
      <c r="H21" s="60"/>
      <c r="I21" s="60"/>
      <c r="J21" s="60"/>
    </row>
    <row r="22" spans="1:4" ht="12.75">
      <c r="A22" s="62" t="s">
        <v>301</v>
      </c>
      <c r="B22" s="61">
        <v>262902.3</v>
      </c>
      <c r="C22" s="61">
        <v>219173</v>
      </c>
      <c r="D22" s="61">
        <v>1094601.6</v>
      </c>
    </row>
    <row r="23" spans="1:4" ht="12.75">
      <c r="A23" s="62" t="s">
        <v>302</v>
      </c>
      <c r="B23" s="61">
        <v>1470734</v>
      </c>
      <c r="C23" s="61">
        <v>1441264</v>
      </c>
      <c r="D23" s="61">
        <v>1396204</v>
      </c>
    </row>
    <row r="24" spans="1:4" ht="12.75">
      <c r="A24" s="62" t="s">
        <v>303</v>
      </c>
      <c r="B24" s="61">
        <v>125639</v>
      </c>
      <c r="C24" s="61">
        <v>103467</v>
      </c>
      <c r="D24" s="61">
        <v>338793</v>
      </c>
    </row>
    <row r="25" spans="1:4" ht="12.75">
      <c r="A25" s="62" t="s">
        <v>304</v>
      </c>
      <c r="B25" s="61">
        <v>149767</v>
      </c>
      <c r="C25" s="61">
        <v>155703</v>
      </c>
      <c r="D25" s="61">
        <v>166918</v>
      </c>
    </row>
    <row r="26" spans="1:4" ht="12.75">
      <c r="A26" s="62" t="s">
        <v>305</v>
      </c>
      <c r="B26" s="61">
        <v>31115</v>
      </c>
      <c r="C26" s="61">
        <v>33540</v>
      </c>
      <c r="D26" s="61">
        <v>37997</v>
      </c>
    </row>
    <row r="27" spans="1:4" ht="12.75">
      <c r="A27" s="62" t="s">
        <v>295</v>
      </c>
      <c r="C27" s="61">
        <v>124324.6</v>
      </c>
      <c r="D27" s="61">
        <v>148974.36</v>
      </c>
    </row>
    <row r="28" spans="1:3" ht="12.75">
      <c r="A28" s="62" t="s">
        <v>306</v>
      </c>
      <c r="C28" s="61">
        <v>31000</v>
      </c>
    </row>
    <row r="29" spans="1:2" ht="12.75">
      <c r="A29" s="62" t="s">
        <v>307</v>
      </c>
      <c r="B29" s="61">
        <v>200</v>
      </c>
    </row>
    <row r="30" spans="1:4" ht="12.75">
      <c r="A30" s="62" t="s">
        <v>308</v>
      </c>
      <c r="B30" s="61">
        <v>24482384.84</v>
      </c>
      <c r="C30" s="61">
        <v>58027</v>
      </c>
      <c r="D30" s="61">
        <v>48331</v>
      </c>
    </row>
    <row r="31" spans="1:3" ht="12.75">
      <c r="A31" s="62" t="s">
        <v>309</v>
      </c>
      <c r="B31" s="61">
        <v>167418</v>
      </c>
      <c r="C31" s="61">
        <v>197018</v>
      </c>
    </row>
    <row r="32" spans="1:4" ht="12.75">
      <c r="A32" s="59" t="s">
        <v>176</v>
      </c>
      <c r="B32" s="63">
        <v>26690160.14</v>
      </c>
      <c r="C32" s="63">
        <v>2363516.6</v>
      </c>
      <c r="D32" s="63">
        <v>3231818.96</v>
      </c>
    </row>
    <row r="35" spans="1:11" ht="15.75">
      <c r="A35" s="73" t="s">
        <v>310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7" spans="1:10" ht="12.75">
      <c r="A37" s="59" t="s">
        <v>311</v>
      </c>
      <c r="B37" s="60" t="s">
        <v>134</v>
      </c>
      <c r="C37" s="60" t="s">
        <v>135</v>
      </c>
      <c r="D37" s="60" t="s">
        <v>136</v>
      </c>
      <c r="E37" s="60"/>
      <c r="F37" s="60"/>
      <c r="G37" s="60"/>
      <c r="H37" s="60"/>
      <c r="I37" s="60"/>
      <c r="J37" s="60"/>
    </row>
    <row r="38" spans="1:4" ht="12.75">
      <c r="A38" s="62" t="s">
        <v>312</v>
      </c>
      <c r="B38" s="61">
        <v>3077694.16</v>
      </c>
      <c r="C38" s="61">
        <v>2835229.47</v>
      </c>
      <c r="D38" s="61">
        <v>2578001.2</v>
      </c>
    </row>
    <row r="39" spans="1:4" ht="12.75">
      <c r="A39" s="62" t="s">
        <v>313</v>
      </c>
      <c r="B39" s="61">
        <v>882835.1</v>
      </c>
      <c r="C39" s="61">
        <v>832144.78</v>
      </c>
      <c r="D39" s="61">
        <v>778657.3</v>
      </c>
    </row>
    <row r="40" spans="1:4" ht="12.75">
      <c r="A40" s="62" t="s">
        <v>314</v>
      </c>
      <c r="B40" s="61">
        <v>4479534.38</v>
      </c>
      <c r="C40" s="61">
        <v>4232789.43</v>
      </c>
      <c r="D40" s="61">
        <v>3972153.73</v>
      </c>
    </row>
    <row r="41" spans="1:3" ht="12.75">
      <c r="A41" s="62" t="s">
        <v>315</v>
      </c>
      <c r="B41" s="61">
        <v>7700000</v>
      </c>
      <c r="C41" s="61">
        <v>7100000</v>
      </c>
    </row>
    <row r="42" spans="1:3" ht="12.75">
      <c r="A42" s="62" t="s">
        <v>316</v>
      </c>
      <c r="B42" s="61">
        <v>1363800</v>
      </c>
      <c r="C42" s="61">
        <v>1261800</v>
      </c>
    </row>
    <row r="43" spans="1:3" ht="12.75">
      <c r="A43" s="62" t="s">
        <v>317</v>
      </c>
      <c r="B43" s="61">
        <v>8811880</v>
      </c>
      <c r="C43" s="61">
        <v>7623760</v>
      </c>
    </row>
    <row r="44" spans="1:4" ht="12.75">
      <c r="A44" s="62" t="s">
        <v>318</v>
      </c>
      <c r="D44" s="61">
        <v>14095440</v>
      </c>
    </row>
    <row r="45" spans="1:4" ht="12.75">
      <c r="A45" s="59" t="s">
        <v>176</v>
      </c>
      <c r="B45" s="63">
        <v>26315743.64</v>
      </c>
      <c r="C45" s="63">
        <v>23885723.68</v>
      </c>
      <c r="D45" s="63">
        <v>21424252.23</v>
      </c>
    </row>
  </sheetData>
  <sheetProtection selectLockedCells="1" selectUnlockedCells="1"/>
  <mergeCells count="3">
    <mergeCell ref="A3:K3"/>
    <mergeCell ref="A19:K19"/>
    <mergeCell ref="A35:K3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K29"/>
  <sheetViews>
    <sheetView workbookViewId="0" topLeftCell="A1">
      <selection activeCell="A1" sqref="A1"/>
    </sheetView>
  </sheetViews>
  <sheetFormatPr defaultColWidth="9.140625" defaultRowHeight="12.75"/>
  <cols>
    <col min="1" max="1" width="53.421875" style="0" customWidth="1"/>
    <col min="2" max="2" width="14.28125" style="0" customWidth="1"/>
    <col min="3" max="3" width="15.8515625" style="0" customWidth="1"/>
  </cols>
  <sheetData>
    <row r="3" spans="1:11" ht="15.75">
      <c r="A3" s="73" t="s">
        <v>319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5" spans="1:10" ht="12.75">
      <c r="A5" s="59" t="s">
        <v>320</v>
      </c>
      <c r="B5" s="60" t="s">
        <v>321</v>
      </c>
      <c r="C5" s="60" t="s">
        <v>322</v>
      </c>
      <c r="D5" s="60"/>
      <c r="E5" s="60"/>
      <c r="F5" s="60"/>
      <c r="G5" s="60"/>
      <c r="H5" s="60"/>
      <c r="I5" s="60"/>
      <c r="J5" s="60"/>
    </row>
    <row r="6" spans="1:3" ht="12.75">
      <c r="A6" s="62" t="s">
        <v>323</v>
      </c>
      <c r="B6" s="61">
        <v>178355111.37</v>
      </c>
      <c r="C6" s="61">
        <v>178476835.37</v>
      </c>
    </row>
    <row r="7" spans="1:3" ht="12.75">
      <c r="A7" s="62" t="s">
        <v>324</v>
      </c>
      <c r="B7" s="61">
        <v>163471271.68</v>
      </c>
      <c r="C7" s="61">
        <v>166093259.16</v>
      </c>
    </row>
    <row r="8" spans="1:3" ht="12.75">
      <c r="A8" s="62" t="s">
        <v>325</v>
      </c>
      <c r="B8" s="61">
        <v>-46979577.1</v>
      </c>
      <c r="C8" s="61">
        <v>-46979577.1</v>
      </c>
    </row>
    <row r="9" spans="1:3" ht="12.75">
      <c r="A9" s="62" t="s">
        <v>326</v>
      </c>
      <c r="B9" s="61">
        <v>989765.68</v>
      </c>
      <c r="C9" s="61">
        <v>945214.01</v>
      </c>
    </row>
    <row r="10" spans="1:3" ht="12.75">
      <c r="A10" s="59" t="s">
        <v>176</v>
      </c>
      <c r="B10" s="63">
        <v>295836571.63</v>
      </c>
      <c r="C10" s="63">
        <v>298535731.43999994</v>
      </c>
    </row>
    <row r="13" spans="1:11" ht="15.75">
      <c r="A13" s="73" t="s">
        <v>327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5" spans="1:10" ht="12.75">
      <c r="A15" s="59" t="s">
        <v>320</v>
      </c>
      <c r="B15" s="60" t="s">
        <v>321</v>
      </c>
      <c r="C15" s="60" t="s">
        <v>322</v>
      </c>
      <c r="D15" s="60"/>
      <c r="E15" s="60"/>
      <c r="F15" s="60"/>
      <c r="G15" s="60"/>
      <c r="H15" s="60"/>
      <c r="I15" s="60"/>
      <c r="J15" s="60"/>
    </row>
    <row r="16" spans="1:3" ht="12.75">
      <c r="A16" s="62" t="s">
        <v>328</v>
      </c>
      <c r="B16" s="61">
        <v>898676.68</v>
      </c>
      <c r="C16" s="61">
        <v>906710.01</v>
      </c>
    </row>
    <row r="17" spans="1:3" ht="12.75">
      <c r="A17" s="62" t="s">
        <v>329</v>
      </c>
      <c r="B17" s="61">
        <v>91089</v>
      </c>
      <c r="C17" s="61">
        <v>38504</v>
      </c>
    </row>
    <row r="18" spans="1:3" ht="12.75">
      <c r="A18" s="59" t="s">
        <v>176</v>
      </c>
      <c r="B18" s="63">
        <v>989765.68</v>
      </c>
      <c r="C18" s="63">
        <v>945214.01</v>
      </c>
    </row>
    <row r="21" spans="1:11" ht="15.75">
      <c r="A21" s="73" t="s">
        <v>330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</row>
    <row r="23" spans="1:10" ht="12.75">
      <c r="A23" s="59" t="s">
        <v>311</v>
      </c>
      <c r="B23" s="60" t="s">
        <v>321</v>
      </c>
      <c r="C23" s="60" t="s">
        <v>322</v>
      </c>
      <c r="D23" s="60"/>
      <c r="E23" s="60"/>
      <c r="F23" s="60"/>
      <c r="G23" s="60"/>
      <c r="H23" s="60"/>
      <c r="I23" s="60"/>
      <c r="J23" s="60"/>
    </row>
    <row r="24" spans="1:3" ht="12.75">
      <c r="A24" s="62" t="s">
        <v>331</v>
      </c>
      <c r="B24" s="61">
        <v>2511303.92</v>
      </c>
      <c r="C24" s="61">
        <v>3738461.83</v>
      </c>
    </row>
    <row r="25" spans="1:3" ht="12.75">
      <c r="A25" s="62" t="s">
        <v>332</v>
      </c>
      <c r="B25" s="61">
        <v>9970.84</v>
      </c>
      <c r="C25" s="61">
        <v>9196.84</v>
      </c>
    </row>
    <row r="26" spans="1:3" ht="12.75">
      <c r="A26" s="62" t="s">
        <v>333</v>
      </c>
      <c r="B26" s="61">
        <v>241459</v>
      </c>
      <c r="C26" s="61">
        <v>410826.28</v>
      </c>
    </row>
    <row r="27" spans="1:3" ht="12.75">
      <c r="A27" s="62" t="s">
        <v>334</v>
      </c>
      <c r="C27" s="61">
        <v>716921.46</v>
      </c>
    </row>
    <row r="28" spans="1:3" ht="12.75">
      <c r="A28" s="62" t="s">
        <v>335</v>
      </c>
      <c r="B28" s="61">
        <v>618119.68</v>
      </c>
      <c r="C28" s="61">
        <v>689771.01</v>
      </c>
    </row>
    <row r="29" spans="1:3" ht="12.75">
      <c r="A29" s="59" t="s">
        <v>176</v>
      </c>
      <c r="B29" s="63">
        <v>3380853.44</v>
      </c>
      <c r="C29" s="63">
        <v>5565177.42</v>
      </c>
    </row>
  </sheetData>
  <sheetProtection selectLockedCells="1" selectUnlockedCells="1"/>
  <mergeCells count="3">
    <mergeCell ref="A3:K3"/>
    <mergeCell ref="A13:K13"/>
    <mergeCell ref="A21:K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K39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28.7109375" style="0" customWidth="1"/>
    <col min="3" max="3" width="12.7109375" style="0" customWidth="1"/>
    <col min="4" max="4" width="19.28125" style="0" customWidth="1"/>
    <col min="5" max="5" width="21.57421875" style="0" customWidth="1"/>
  </cols>
  <sheetData>
    <row r="3" spans="1:11" ht="15.75">
      <c r="A3" s="73" t="s">
        <v>336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5" spans="1:10" ht="12.75">
      <c r="A5" s="59"/>
      <c r="B5" s="60" t="s">
        <v>337</v>
      </c>
      <c r="C5" s="60" t="s">
        <v>338</v>
      </c>
      <c r="D5" s="60" t="s">
        <v>339</v>
      </c>
      <c r="E5" s="60" t="s">
        <v>340</v>
      </c>
      <c r="F5" s="60"/>
      <c r="G5" s="60"/>
      <c r="H5" s="60"/>
      <c r="I5" s="60"/>
      <c r="J5" s="60"/>
    </row>
    <row r="6" spans="2:5" ht="12.75">
      <c r="B6" s="62" t="s">
        <v>341</v>
      </c>
      <c r="C6" s="61">
        <v>5604850.15</v>
      </c>
      <c r="D6" s="61">
        <v>5708722.85</v>
      </c>
      <c r="E6" s="61">
        <v>-103872.69999999925</v>
      </c>
    </row>
    <row r="7" spans="2:5" ht="12.75">
      <c r="B7" s="62" t="s">
        <v>342</v>
      </c>
      <c r="C7" s="61">
        <v>353028.44</v>
      </c>
      <c r="D7" s="61">
        <v>277413.05</v>
      </c>
      <c r="E7" s="61">
        <v>75615.39</v>
      </c>
    </row>
    <row r="8" spans="2:5" ht="12.75">
      <c r="B8" s="59" t="s">
        <v>111</v>
      </c>
      <c r="C8" s="63">
        <v>5957878.59</v>
      </c>
      <c r="D8" s="63">
        <v>5986135.899999999</v>
      </c>
      <c r="E8" s="63">
        <v>-28257.3099999993</v>
      </c>
    </row>
    <row r="11" spans="1:11" ht="15.75">
      <c r="A11" s="73" t="s">
        <v>343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3" spans="1:10" ht="12.75">
      <c r="A13" s="59" t="s">
        <v>344</v>
      </c>
      <c r="B13" s="60" t="s">
        <v>337</v>
      </c>
      <c r="C13" s="60" t="s">
        <v>338</v>
      </c>
      <c r="D13" s="60" t="s">
        <v>339</v>
      </c>
      <c r="E13" s="60" t="s">
        <v>340</v>
      </c>
      <c r="F13" s="60"/>
      <c r="G13" s="60"/>
      <c r="H13" s="60"/>
      <c r="I13" s="60"/>
      <c r="J13" s="60"/>
    </row>
    <row r="14" spans="1:5" ht="12.75">
      <c r="A14" s="62" t="s">
        <v>345</v>
      </c>
      <c r="B14" s="62" t="s">
        <v>346</v>
      </c>
      <c r="C14" s="61">
        <v>106284</v>
      </c>
      <c r="D14" s="61">
        <v>95884</v>
      </c>
      <c r="E14" s="61">
        <v>10400</v>
      </c>
    </row>
    <row r="15" spans="1:5" ht="12.75">
      <c r="A15" s="62" t="s">
        <v>347</v>
      </c>
      <c r="B15" s="62" t="s">
        <v>348</v>
      </c>
      <c r="C15" s="61">
        <v>291136</v>
      </c>
      <c r="D15" s="61">
        <v>335136</v>
      </c>
      <c r="E15" s="61">
        <v>-44000</v>
      </c>
    </row>
    <row r="16" spans="1:4" ht="12.75">
      <c r="A16" s="62" t="s">
        <v>349</v>
      </c>
      <c r="B16" s="62" t="s">
        <v>350</v>
      </c>
      <c r="C16" s="61">
        <v>343000</v>
      </c>
      <c r="D16" s="61">
        <v>343000</v>
      </c>
    </row>
    <row r="17" spans="1:4" ht="12.75">
      <c r="A17" s="62" t="s">
        <v>351</v>
      </c>
      <c r="B17" s="62" t="s">
        <v>352</v>
      </c>
      <c r="C17" s="61">
        <v>109570</v>
      </c>
      <c r="D17" s="61">
        <v>109570</v>
      </c>
    </row>
    <row r="18" spans="1:5" ht="12.75">
      <c r="A18" s="62" t="s">
        <v>353</v>
      </c>
      <c r="B18" s="62" t="s">
        <v>354</v>
      </c>
      <c r="C18" s="61">
        <v>4597418.15</v>
      </c>
      <c r="D18" s="61">
        <v>4716021.85</v>
      </c>
      <c r="E18" s="61">
        <v>-118603.69999999925</v>
      </c>
    </row>
    <row r="19" spans="1:4" ht="12.75">
      <c r="A19" s="62" t="s">
        <v>355</v>
      </c>
      <c r="B19" s="62" t="s">
        <v>356</v>
      </c>
      <c r="C19" s="61">
        <v>61042</v>
      </c>
      <c r="D19" s="61">
        <v>61042</v>
      </c>
    </row>
    <row r="20" spans="1:5" ht="12.75">
      <c r="A20" s="62" t="s">
        <v>357</v>
      </c>
      <c r="B20" s="62" t="s">
        <v>358</v>
      </c>
      <c r="C20" s="61">
        <v>96400</v>
      </c>
      <c r="D20" s="61">
        <v>48069</v>
      </c>
      <c r="E20" s="61">
        <v>48331</v>
      </c>
    </row>
    <row r="21" spans="2:5" ht="12.75">
      <c r="B21" s="59" t="s">
        <v>359</v>
      </c>
      <c r="C21" s="63">
        <v>5604850.15</v>
      </c>
      <c r="D21" s="63">
        <v>5708722.85</v>
      </c>
      <c r="E21" s="63">
        <v>-103872.69999999925</v>
      </c>
    </row>
    <row r="24" spans="1:11" ht="15.75">
      <c r="A24" s="73" t="s">
        <v>360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</row>
    <row r="26" spans="1:10" ht="12.75">
      <c r="A26" s="59" t="s">
        <v>344</v>
      </c>
      <c r="B26" s="60" t="s">
        <v>337</v>
      </c>
      <c r="C26" s="60" t="s">
        <v>338</v>
      </c>
      <c r="D26" s="60" t="s">
        <v>339</v>
      </c>
      <c r="E26" s="60" t="s">
        <v>340</v>
      </c>
      <c r="F26" s="60"/>
      <c r="G26" s="60"/>
      <c r="H26" s="60"/>
      <c r="I26" s="60"/>
      <c r="J26" s="60"/>
    </row>
    <row r="27" spans="1:5" ht="12.75">
      <c r="A27" s="62" t="s">
        <v>361</v>
      </c>
      <c r="B27" s="62" t="s">
        <v>362</v>
      </c>
      <c r="C27" s="61">
        <v>66073.66</v>
      </c>
      <c r="E27" s="61">
        <v>66073.66</v>
      </c>
    </row>
    <row r="28" spans="1:5" ht="12.75">
      <c r="A28" s="62" t="s">
        <v>363</v>
      </c>
      <c r="B28" s="62" t="s">
        <v>364</v>
      </c>
      <c r="C28" s="61">
        <v>16518.43</v>
      </c>
      <c r="E28" s="61">
        <v>16518.43</v>
      </c>
    </row>
    <row r="29" spans="1:5" ht="12.75">
      <c r="A29" s="62" t="s">
        <v>365</v>
      </c>
      <c r="B29" s="62" t="s">
        <v>366</v>
      </c>
      <c r="C29" s="61">
        <v>270436.35</v>
      </c>
      <c r="D29" s="61">
        <v>277413.05</v>
      </c>
      <c r="E29" s="61">
        <v>-6976.700000000012</v>
      </c>
    </row>
    <row r="30" spans="2:5" ht="12.75">
      <c r="B30" s="59" t="s">
        <v>367</v>
      </c>
      <c r="C30" s="63">
        <v>353028.44</v>
      </c>
      <c r="D30" s="63">
        <v>277413.05</v>
      </c>
      <c r="E30" s="63">
        <v>75615.39</v>
      </c>
    </row>
    <row r="33" spans="1:11" ht="15.75">
      <c r="A33" s="73" t="s">
        <v>368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</row>
    <row r="35" spans="1:10" ht="12.75">
      <c r="A35" s="59" t="s">
        <v>369</v>
      </c>
      <c r="B35" s="60" t="s">
        <v>370</v>
      </c>
      <c r="C35" s="60" t="s">
        <v>142</v>
      </c>
      <c r="D35" s="60" t="s">
        <v>371</v>
      </c>
      <c r="E35" s="60" t="s">
        <v>372</v>
      </c>
      <c r="F35" s="60"/>
      <c r="G35" s="60"/>
      <c r="H35" s="60"/>
      <c r="I35" s="60"/>
      <c r="J35" s="60"/>
    </row>
    <row r="36" spans="1:5" ht="12.75">
      <c r="A36" s="62" t="s">
        <v>373</v>
      </c>
      <c r="B36" s="62" t="s">
        <v>374</v>
      </c>
      <c r="C36" s="61">
        <v>35608</v>
      </c>
      <c r="D36" s="61">
        <v>35600</v>
      </c>
      <c r="E36" s="61">
        <v>35600</v>
      </c>
    </row>
    <row r="37" spans="1:5" ht="12.75">
      <c r="A37" s="62" t="s">
        <v>375</v>
      </c>
      <c r="B37" s="62" t="s">
        <v>376</v>
      </c>
      <c r="C37" s="61">
        <v>164570</v>
      </c>
      <c r="E37" s="61">
        <v>164600</v>
      </c>
    </row>
    <row r="38" spans="1:3" ht="12.75">
      <c r="A38" s="62" t="s">
        <v>377</v>
      </c>
      <c r="B38" s="62" t="s">
        <v>378</v>
      </c>
      <c r="C38" s="61">
        <v>7001000</v>
      </c>
    </row>
    <row r="39" spans="1:5" ht="12.75">
      <c r="A39" s="62" t="s">
        <v>379</v>
      </c>
      <c r="B39" s="62" t="s">
        <v>380</v>
      </c>
      <c r="C39" s="61">
        <v>265000</v>
      </c>
      <c r="E39" s="61">
        <v>265000</v>
      </c>
    </row>
  </sheetData>
  <sheetProtection selectLockedCells="1" selectUnlockedCells="1"/>
  <mergeCells count="4">
    <mergeCell ref="A3:K3"/>
    <mergeCell ref="A11:K11"/>
    <mergeCell ref="A24:K24"/>
    <mergeCell ref="A33:K33"/>
  </mergeCells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K28"/>
  <sheetViews>
    <sheetView workbookViewId="0" topLeftCell="A1">
      <selection activeCell="A1" sqref="A1"/>
    </sheetView>
  </sheetViews>
  <sheetFormatPr defaultColWidth="9.140625" defaultRowHeight="12.75"/>
  <cols>
    <col min="1" max="1" width="34.140625" style="0" customWidth="1"/>
    <col min="2" max="2" width="13.8515625" style="0" customWidth="1"/>
    <col min="5" max="5" width="21.421875" style="0" customWidth="1"/>
    <col min="6" max="6" width="17.140625" style="0" customWidth="1"/>
  </cols>
  <sheetData>
    <row r="3" spans="1:11" ht="15.75">
      <c r="A3" s="73" t="s">
        <v>381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5" spans="1:10" ht="12.75">
      <c r="A5" s="59" t="s">
        <v>382</v>
      </c>
      <c r="B5" s="60" t="s">
        <v>42</v>
      </c>
      <c r="C5" s="60"/>
      <c r="D5" s="60"/>
      <c r="E5" s="60"/>
      <c r="F5" s="60"/>
      <c r="G5" s="60"/>
      <c r="H5" s="60"/>
      <c r="I5" s="60"/>
      <c r="J5" s="60"/>
    </row>
    <row r="6" spans="1:2" ht="12.75">
      <c r="A6" s="62" t="s">
        <v>383</v>
      </c>
      <c r="B6" s="61">
        <v>1589779.03</v>
      </c>
    </row>
    <row r="7" spans="1:2" ht="12.75">
      <c r="A7" s="62" t="s">
        <v>384</v>
      </c>
      <c r="B7" s="61">
        <v>216939</v>
      </c>
    </row>
    <row r="8" ht="12.75">
      <c r="A8" s="62" t="s">
        <v>385</v>
      </c>
    </row>
    <row r="9" spans="1:2" ht="12.75">
      <c r="A9" s="62" t="s">
        <v>386</v>
      </c>
      <c r="B9" s="61">
        <v>41263690.54</v>
      </c>
    </row>
    <row r="10" spans="1:2" ht="12.75">
      <c r="A10" s="62" t="s">
        <v>387</v>
      </c>
      <c r="B10" s="61">
        <v>3.8527310795405167</v>
      </c>
    </row>
    <row r="13" spans="1:11" ht="15.75">
      <c r="A13" s="73" t="s">
        <v>388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5" spans="1:10" ht="12.75">
      <c r="A15" s="59" t="s">
        <v>382</v>
      </c>
      <c r="B15" s="60" t="s">
        <v>42</v>
      </c>
      <c r="C15" s="60"/>
      <c r="D15" s="60"/>
      <c r="E15" s="60"/>
      <c r="F15" s="60"/>
      <c r="G15" s="60"/>
      <c r="H15" s="60"/>
      <c r="I15" s="60"/>
      <c r="J15" s="60"/>
    </row>
    <row r="16" spans="1:2" ht="12.75">
      <c r="A16" s="62" t="s">
        <v>389</v>
      </c>
      <c r="B16" s="61">
        <v>1787283.96</v>
      </c>
    </row>
    <row r="17" spans="1:2" ht="12.75">
      <c r="A17" s="62" t="s">
        <v>390</v>
      </c>
      <c r="B17" s="61">
        <v>54457049.57</v>
      </c>
    </row>
    <row r="18" ht="12.75">
      <c r="A18" s="62" t="s">
        <v>391</v>
      </c>
    </row>
    <row r="19" spans="1:2" ht="12.75">
      <c r="A19" s="62" t="s">
        <v>386</v>
      </c>
      <c r="B19" s="61">
        <v>41263690.54</v>
      </c>
    </row>
    <row r="20" spans="1:2" ht="12.75">
      <c r="A20" s="62" t="s">
        <v>392</v>
      </c>
      <c r="B20" s="61">
        <v>4.33137205279167</v>
      </c>
    </row>
    <row r="23" spans="1:11" ht="15.75">
      <c r="A23" s="73" t="s">
        <v>393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</row>
    <row r="25" spans="1:10" ht="12.75">
      <c r="A25" s="59" t="s">
        <v>382</v>
      </c>
      <c r="B25" s="60" t="s">
        <v>42</v>
      </c>
      <c r="C25" s="60"/>
      <c r="D25" s="60"/>
      <c r="E25" s="60"/>
      <c r="F25" s="60"/>
      <c r="G25" s="60"/>
      <c r="H25" s="60"/>
      <c r="I25" s="60"/>
      <c r="J25" s="60"/>
    </row>
    <row r="26" spans="1:2" ht="12.75">
      <c r="A26" s="62" t="s">
        <v>394</v>
      </c>
      <c r="B26" s="61">
        <v>2564368</v>
      </c>
    </row>
    <row r="27" spans="1:2" ht="12.75">
      <c r="A27" s="62" t="s">
        <v>395</v>
      </c>
      <c r="B27" s="61">
        <v>404714429.1</v>
      </c>
    </row>
    <row r="28" spans="1:2" ht="12.75">
      <c r="A28" s="62" t="s">
        <v>396</v>
      </c>
      <c r="B28" s="61">
        <v>0.6336240607241547</v>
      </c>
    </row>
  </sheetData>
  <sheetProtection selectLockedCells="1" selectUnlockedCells="1"/>
  <mergeCells count="3">
    <mergeCell ref="A3:K3"/>
    <mergeCell ref="A13:K13"/>
    <mergeCell ref="A23:K23"/>
  </mergeCells>
  <printOptions/>
  <pageMargins left="0.7479166666666667" right="0.5902777777777778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účetní</cp:lastModifiedBy>
  <dcterms:modified xsi:type="dcterms:W3CDTF">2014-05-14T07:49:16Z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