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0"/>
  </bookViews>
  <sheets>
    <sheet name="Záv.účet 2012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</sheets>
  <definedNames/>
  <calcPr fullCalcOnLoad="1"/>
</workbook>
</file>

<file path=xl/sharedStrings.xml><?xml version="1.0" encoding="utf-8"?>
<sst xmlns="http://schemas.openxmlformats.org/spreadsheetml/2006/main" count="507" uniqueCount="369">
  <si>
    <t>MĚSTO PROSEČ</t>
  </si>
  <si>
    <t>NÁVRH ZÁVĚREČNÉHO ÚČTU ZA ROK 2012</t>
  </si>
  <si>
    <t>§ 17 zákona č. 250/2000 Sb., o rozpočtových pravidlech územních rozpočtů, ve znění platných předpisů</t>
  </si>
  <si>
    <t>Plnění příjmů a výdajů za rok 2012</t>
  </si>
  <si>
    <t>Schválený</t>
  </si>
  <si>
    <t>Rozpočtová</t>
  </si>
  <si>
    <t>Upravený</t>
  </si>
  <si>
    <t>Plnění k 31.12.12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</si>
  <si>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</si>
  <si>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</si>
  <si>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</si>
  <si>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</si>
  <si>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</si>
  <si>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</si>
  <si>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</si>
  <si>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</si>
  <si>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</si>
  <si>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</si>
  <si>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</si>
  <si>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</si>
  <si>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</si>
  <si>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</si>
  <si>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</si>
  <si>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</si>
  <si>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</si>
  <si>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</si>
  <si>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</si>
  <si>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</si>
  <si>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</si>
  <si>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</si>
  <si>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</si>
  <si>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</si>
  <si>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ÚSC). Drobná překročení a nenaplnění příjmů a výdajů dle jednotlivých položek </t>
  </si>
  <si>
    <t>a paragrafů jsou podrobně rozepsány v přehledu plnění rozpočtu, který byl projednán v zastupitelstvu 4.3.2013.</t>
  </si>
  <si>
    <t>Údaje o hospodaření s majetkem a dalších finančních operací</t>
  </si>
  <si>
    <t>Výkaz Rozvaha a výkaz zisků a ztráty a příloha účetní závěrky jsou obsaženy v příloze závěrečného účtu města</t>
  </si>
  <si>
    <t>a jsou k nahlédnutí v účtárně městského úřadu. Výkazy a příloha obsahují údaje o stavu a vývoji majetku za</t>
  </si>
  <si>
    <t>běžný rok, včetně popisu významných vlivů a změny stavů.</t>
  </si>
  <si>
    <t>Výsledek hospodaření roku 2012</t>
  </si>
  <si>
    <t>Stav účelových fondů a finančních aktiv</t>
  </si>
  <si>
    <t>Fond rozvoje bydlení</t>
  </si>
  <si>
    <t>stav k 31.12.2012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</si>
  <si>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</si>
  <si>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</si>
  <si>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obce Proseč platné od 15.3.2011. V roce 2012 nebyly z fondu </t>
  </si>
  <si>
    <t>rozvoje bydlení čerpány žádné půjčky.</t>
  </si>
  <si>
    <t>Sociální fond</t>
  </si>
  <si>
    <t>Tvorba a čerpání fondu se řídí zásadami pro tvorbu a užívání sociálního fondu a rozpočtem schváleným</t>
  </si>
  <si>
    <t>zastupitelstvem obce dne 28.2.2012.</t>
  </si>
  <si>
    <t>Hospodaření příspěvkových organizací zřízených městem Proseč</t>
  </si>
  <si>
    <t>rezervní fond</t>
  </si>
  <si>
    <t>fond odměn</t>
  </si>
  <si>
    <t>odvod zřizovateli</t>
  </si>
  <si>
    <t>výsledek hospodaření celkem</t>
  </si>
  <si>
    <t>Mateřská škola</t>
  </si>
  <si>
    <t>Základní škola</t>
  </si>
  <si>
    <t>Roční závěrky zřizovaných příspěvkových organizací včetně všech zákonem předepsaných</t>
  </si>
  <si>
    <t>výkazů jsou založeny v účtárně městského úřadu.</t>
  </si>
  <si>
    <t>Hospodaření organizací založených městem</t>
  </si>
  <si>
    <t>Vývoj majetku</t>
  </si>
  <si>
    <t>Dlouhodobý majetek</t>
  </si>
  <si>
    <t>oběžná aktiva</t>
  </si>
  <si>
    <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</si>
  <si>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</si>
  <si>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</si>
  <si>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</si>
  <si>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</si>
  <si>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</si>
  <si>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</si>
  <si>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</si>
  <si>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</si>
  <si>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>založeny v účtárně městského úřadu.</t>
  </si>
  <si>
    <t>Vyúčtování finančních vztahů ke státnímu rozpočtu a ostatním rozpočtům veřejné úrovně</t>
  </si>
  <si>
    <t>Dotace do rozpočtu města za rok 2012 činily celkem 4 484 191,94 Kč. Rozpis přijatých dotací a jejich</t>
  </si>
  <si>
    <t>čerpání v průběhu roku 2012 je zpracován v tabulce. Dotace byly řádně vyúčtovány, nevyčerpané finanční</t>
  </si>
  <si>
    <t>prostředky z dotace na volby do zastupitelstva kraje v r. 2012 ve výši 58 027,- Kč byla vrácena do státního</t>
  </si>
  <si>
    <t>rozpočtu prostřednictvím Pardubického kraje dne 23.1.2013.</t>
  </si>
  <si>
    <t>Poskytovatel             ÚZ</t>
  </si>
  <si>
    <t>účel</t>
  </si>
  <si>
    <t>položka</t>
  </si>
  <si>
    <t>rozp.-přiděleno</t>
  </si>
  <si>
    <t>čerpání</t>
  </si>
  <si>
    <t>%</t>
  </si>
  <si>
    <t>KÚPK                       98193</t>
  </si>
  <si>
    <t>volby</t>
  </si>
  <si>
    <t xml:space="preserve">KÚPK                      </t>
  </si>
  <si>
    <t>výkon st.správy</t>
  </si>
  <si>
    <t>Úřad práce Chrudim  13101</t>
  </si>
  <si>
    <t>mzdy VPP</t>
  </si>
  <si>
    <t>Úřad práce CR, Ústí  13234</t>
  </si>
  <si>
    <t>mzdy OPLZZ</t>
  </si>
  <si>
    <t>KÚPK - MPSV          13305</t>
  </si>
  <si>
    <t>pečov. služba</t>
  </si>
  <si>
    <t>MŽP - EU               15373,4</t>
  </si>
  <si>
    <t>analýza prameniště</t>
  </si>
  <si>
    <t xml:space="preserve">obce </t>
  </si>
  <si>
    <t>dojížděj. žáci</t>
  </si>
  <si>
    <t xml:space="preserve">KÚPK                   </t>
  </si>
  <si>
    <t>hosp.v lesích</t>
  </si>
  <si>
    <t>pro ZŠ</t>
  </si>
  <si>
    <t>úroky TI 59 b.j.</t>
  </si>
  <si>
    <t xml:space="preserve">KÚPK                      14004         </t>
  </si>
  <si>
    <t>SDH</t>
  </si>
  <si>
    <t>Proseč TN</t>
  </si>
  <si>
    <t xml:space="preserve">KÚPK                               </t>
  </si>
  <si>
    <t>muzeum</t>
  </si>
  <si>
    <t>opr.střechy</t>
  </si>
  <si>
    <t>rek.kabin</t>
  </si>
  <si>
    <t>SFŽP                       90909</t>
  </si>
  <si>
    <t>Zelená úsporám</t>
  </si>
  <si>
    <t>Celkem</t>
  </si>
  <si>
    <t>Finanční vypořádání s příjemci dotací za rok 2012</t>
  </si>
  <si>
    <t>poskytnutí transferu</t>
  </si>
  <si>
    <t>odvod transferu</t>
  </si>
  <si>
    <t>doplatek transferu</t>
  </si>
  <si>
    <t>FK Proseč – na činnost FK</t>
  </si>
  <si>
    <t>Orel jednota Proseč – na opravu Orlovny</t>
  </si>
  <si>
    <t>TJ Sokol – na nákup uhlí</t>
  </si>
  <si>
    <t>Zpráva o výsledku přezkoumání hospodaření za rok 2012</t>
  </si>
  <si>
    <t xml:space="preserve">Přezkoumání hospodaření města provedli pracovníci Krajského úřadu Pardubického kraje v souladu se </t>
  </si>
  <si>
    <t xml:space="preserve">zákonem č.420/2004 Sb., dne 12.9.2012 a 5.3.2013. </t>
  </si>
  <si>
    <t>Závěr zprávy: Při přezkoumání hospodaření města Proseč nebyly zjištěny chyby a nedostatky.</t>
  </si>
  <si>
    <t>Plné znění zprávy o provedeném přezkoumání hospodaření za rok 2012 je přílohou k závěrečnému účtu.</t>
  </si>
  <si>
    <t>Všechny přílohy k závěrečnému účtu jsou k nahlédnutí v účtárně městského úřadu nebo na internetových</t>
  </si>
  <si>
    <t>stránkách města Proseč www.mestoprosec.cz</t>
  </si>
  <si>
    <t>Připomínky k závěrečnému účtu města mohou občané uplatnit do: 24.5.2013 nebo ústně</t>
  </si>
  <si>
    <t>na zasedání zastupitelstva.</t>
  </si>
  <si>
    <t>Vyvěšeno na úřední desce dne: 3.5.2013</t>
  </si>
  <si>
    <t>Vyvěšeno na elektronické vývěsní desce dne: 3.5.2013</t>
  </si>
  <si>
    <t>Sejmuto dne:</t>
  </si>
  <si>
    <t>1. Plnění rozpočtu za období 2010 - 2012</t>
  </si>
  <si>
    <t>2010</t>
  </si>
  <si>
    <t>2011</t>
  </si>
  <si>
    <t>2012</t>
  </si>
  <si>
    <t>PŘÍJMY</t>
  </si>
  <si>
    <t>VÝDAJE</t>
  </si>
  <si>
    <t>SALDO</t>
  </si>
  <si>
    <t>1.1. Běžný rozpočet 2012</t>
  </si>
  <si>
    <t>třída</t>
  </si>
  <si>
    <t>skutečnost</t>
  </si>
  <si>
    <t>% SR</t>
  </si>
  <si>
    <t>% UR</t>
  </si>
  <si>
    <t>schválený</t>
  </si>
  <si>
    <t>upravený</t>
  </si>
  <si>
    <t>1.2. Kapitálový rozpočet 2012</t>
  </si>
  <si>
    <t>2. Rozpočtové hospodaření dle tříd - PŘÍJMY 2012</t>
  </si>
  <si>
    <t>1-DAŇOVÉ PŘÍJMY</t>
  </si>
  <si>
    <t>2-NEDAŇOVÉ PŘÍJMY</t>
  </si>
  <si>
    <t>3-KAPITÁLOVÉ PŘÍJMY</t>
  </si>
  <si>
    <t>4-PŘIJATÉ DOTACE</t>
  </si>
  <si>
    <t>CELKEM PŘÍJMY</t>
  </si>
  <si>
    <t>2.1. Daňové příjmy - vybrané položky 2012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</si>
  <si>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</si>
  <si>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</si>
  <si>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</si>
  <si>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</si>
  <si>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</si>
  <si>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</si>
  <si>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2012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</si>
  <si>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</si>
  <si>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</si>
  <si>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</si>
  <si>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</si>
  <si>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</si>
  <si>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</si>
  <si>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</si>
  <si>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</si>
  <si>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</si>
  <si>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</si>
  <si>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</si>
  <si>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</si>
  <si>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</si>
  <si>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</si>
  <si>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2012</t>
  </si>
  <si>
    <t>5-BĚŽNÉ VÝDAJE</t>
  </si>
  <si>
    <t>6-KAPITÁLOVÉ VÝDAJE</t>
  </si>
  <si>
    <t>CELKEM VÝDAJE</t>
  </si>
  <si>
    <t>3.1. Agregované výdaje dle cílových oblastí 2011 - 2012</t>
  </si>
  <si>
    <t>Řádek</t>
  </si>
  <si>
    <t>2011 skut</t>
  </si>
  <si>
    <t>2012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</si>
  <si>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</si>
  <si>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</si>
  <si>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</si>
  <si>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</si>
  <si>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</si>
  <si>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</si>
  <si>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</si>
  <si>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</si>
  <si>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</si>
  <si>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</si>
  <si>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</si>
  <si>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(úroky,soc.fond.,náhrady,...)</t>
  </si>
  <si>
    <t>ostatní provozní výdaje celkem</t>
  </si>
  <si>
    <t>dotace příspěvkovým organizacím</t>
  </si>
  <si>
    <t>dotace ostatním vlastním organizacím-o.p.s</t>
  </si>
  <si>
    <t>dotace jiným subjektům</t>
  </si>
  <si>
    <t>dotace "průtokové" - soc.dávky</t>
  </si>
  <si>
    <t>dotace na úhradu vlastních nákladů</t>
  </si>
  <si>
    <t>neinvestiční dotace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</si>
  <si>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</si>
  <si>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</si>
  <si>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</si>
  <si>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</si>
  <si>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</si>
  <si>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</si>
  <si>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</si>
  <si>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</si>
  <si>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dotace vlastním organizacím</t>
  </si>
  <si>
    <t>investiční dotace jiným subjektům</t>
  </si>
  <si>
    <t>investiční dotace celkem</t>
  </si>
  <si>
    <t>VÝDAJE CELKEM</t>
  </si>
  <si>
    <t>3.2. Ukazatele dle účelu 2012</t>
  </si>
  <si>
    <t>Účelové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</si>
  <si>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</si>
  <si>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</si>
  <si>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</si>
  <si>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</si>
  <si>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</si>
  <si>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</si>
  <si>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</si>
  <si>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</si>
  <si>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</si>
  <si>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</si>
  <si>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</si>
  <si>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</si>
  <si>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</si>
  <si>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</si>
  <si>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</si>
  <si>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</si>
  <si>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</si>
  <si>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</si>
  <si>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Hřbitov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</si>
  <si>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</si>
  <si>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</si>
  <si>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</si>
  <si>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</si>
  <si>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</si>
  <si>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</si>
  <si>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</si>
  <si>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</si>
  <si>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</si>
  <si>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</si>
  <si>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</si>
  <si>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</si>
  <si>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</si>
  <si>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</si>
  <si>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</si>
  <si>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</si>
  <si>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</si>
  <si>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</si>
  <si>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2010 - 2012</t>
  </si>
  <si>
    <t>Rok</t>
  </si>
  <si>
    <t>Skutečnost 2010</t>
  </si>
  <si>
    <t>Skutečnost 2011</t>
  </si>
  <si>
    <t>Skutečnost 2012</t>
  </si>
  <si>
    <t>5. Financování 2012</t>
  </si>
  <si>
    <t>název položky</t>
  </si>
  <si>
    <t>Zm.stavu krátkodob.prost.na BÚ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</si>
  <si>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</si>
  <si>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</si>
  <si>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</si>
  <si>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</si>
  <si>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</si>
  <si>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</si>
  <si>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</si>
  <si>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</si>
  <si>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</si>
  <si>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</si>
  <si>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</si>
  <si>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</si>
  <si>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</si>
  <si>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</si>
  <si>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</si>
  <si>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</si>
  <si>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</si>
  <si>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</si>
  <si>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</si>
  <si>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</si>
  <si>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</si>
  <si>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</si>
  <si>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</si>
  <si>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 xml:space="preserve"> </t>
  </si>
  <si>
    <t>*Do řádku 15 vstupují data pouze za roky 2005 až 2011</t>
  </si>
  <si>
    <t>7. Pohledávky k 31.12.2012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</si>
  <si>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</si>
  <si>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</si>
  <si>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</si>
  <si>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</si>
  <si>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</si>
  <si>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</si>
  <si>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343 - Daň z přidané hodnoty</t>
  </si>
  <si>
    <t>345 - Závazky k os.mimo vyb.vl</t>
  </si>
  <si>
    <t>346 - Pohled. za vyb.ústř.vlád</t>
  </si>
  <si>
    <t>377 - Ostatní krátkodobé pohle</t>
  </si>
  <si>
    <t>462 - Poskyt. návratné fin.výp</t>
  </si>
  <si>
    <t xml:space="preserve">466 - Dlouhodobé pohledávky z </t>
  </si>
  <si>
    <t>469 - Ostatní dlouhodobé pohle</t>
  </si>
  <si>
    <t>z toho: Opravné položky k pohl</t>
  </si>
  <si>
    <t>8. Závazky k 31.12.2012</t>
  </si>
  <si>
    <t>321 - Dodavatelé</t>
  </si>
  <si>
    <t>324 - Krátkodobé přijaté záloh</t>
  </si>
  <si>
    <t>331 - Zaměstnanci</t>
  </si>
  <si>
    <t>336 - Zúčt.s inst.soc.zab.a zd</t>
  </si>
  <si>
    <t>342 - Jiné přímé daně</t>
  </si>
  <si>
    <t>347 - Závazky k vyb. ústř.vlád</t>
  </si>
  <si>
    <t>349 - Závazky k vyb. míst.vlád</t>
  </si>
  <si>
    <t>374 - Přijaté zálohy na transf</t>
  </si>
  <si>
    <t>378 - Ostatní krátkodobé závaz</t>
  </si>
  <si>
    <t>9. Stav úvěrů a půjček k 31.12.2012</t>
  </si>
  <si>
    <t>Účet - název</t>
  </si>
  <si>
    <t>951 10 - Ostatní dl. podmíněná</t>
  </si>
  <si>
    <t>951 11 - Ostatní dl. podmíněná</t>
  </si>
  <si>
    <t>951 12 - Ostatní dl. podmíněná</t>
  </si>
  <si>
    <t>10.1. Jmění, upravující položky a fondy k 31.12.2012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</si>
  <si>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</si>
  <si>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</si>
  <si>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</si>
  <si>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</si>
  <si>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</si>
  <si>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</si>
  <si>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419 - Ostatní fondy</t>
  </si>
  <si>
    <t>10.2. Peněžní a ostatní fondy k 31.12.2012</t>
  </si>
  <si>
    <t>419 10 - Ostatní fondy; FRB</t>
  </si>
  <si>
    <t>419 20 - Ostatní fondy; sociální fond</t>
  </si>
  <si>
    <t>11. Stavy na účtech k 31.12.2012</t>
  </si>
  <si>
    <t>231 10 - Základní běžný účet ÚSC</t>
  </si>
  <si>
    <t>231 11 - Základní běžný účet ÚSC; účet kanalizace - IV. etapa</t>
  </si>
  <si>
    <t>231 20 - Základní běžný účet ÚSC; účet stočného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</si>
  <si>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</si>
  <si>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</si>
  <si>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</si>
  <si>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</si>
  <si>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</si>
  <si>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</si>
  <si>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</si>
  <si>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z rozpočtu kraje</t>
  </si>
  <si>
    <t>od státních fondů</t>
  </si>
  <si>
    <t xml:space="preserve">od obcí </t>
  </si>
  <si>
    <t>12.1. Přehled přijatých dotací v roce 2012 ze státního rozpočtu</t>
  </si>
  <si>
    <t>UZ</t>
  </si>
  <si>
    <t>13101</t>
  </si>
  <si>
    <t>Akt.politika zaměstnanosti</t>
  </si>
  <si>
    <t>13234</t>
  </si>
  <si>
    <t>Aktiv.politika zaměst- OP LZZ</t>
  </si>
  <si>
    <t>13305</t>
  </si>
  <si>
    <t>Neinv. nedávkové transfery</t>
  </si>
  <si>
    <t>14004</t>
  </si>
  <si>
    <t>Neinv.transf.krajům-zák.o PO</t>
  </si>
  <si>
    <t>15373</t>
  </si>
  <si>
    <t>Podp.zkval.nakl.s odpady-SR</t>
  </si>
  <si>
    <t>15374</t>
  </si>
  <si>
    <t>Podp.zkval.nakl.s odpady-EU</t>
  </si>
  <si>
    <t>98193</t>
  </si>
  <si>
    <t>ÚD-volby do Senátu,zast.krajů</t>
  </si>
  <si>
    <t>Celkem ze státního rozpočtu</t>
  </si>
  <si>
    <t>12.2. Přehled přijatých dotací v roce 2012 z rozpočtu kraje</t>
  </si>
  <si>
    <t>výkon státní správy</t>
  </si>
  <si>
    <t>na projekty ZŠ</t>
  </si>
  <si>
    <t>hospodaření v lesích</t>
  </si>
  <si>
    <t>na úroky TI 59 b.j.</t>
  </si>
  <si>
    <t>opr. střechy</t>
  </si>
  <si>
    <t>rek. kabin</t>
  </si>
  <si>
    <t>12.3. Přehled přijatých dotací v roce 2012 od státních fondů</t>
  </si>
  <si>
    <t>90909</t>
  </si>
  <si>
    <t>Program - zelená úsporám</t>
  </si>
  <si>
    <t>12.4. Přehled přijatých dotací v roce 2012 z ostatních ÚSC</t>
  </si>
  <si>
    <t>dotace od obcí na neinv.n.v MŠ a ZŠ</t>
  </si>
  <si>
    <t>Celkem z ost. ÚSC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</si>
</sst>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;[Red]\-#,##0.00"/>
    <numFmt numFmtId="166" formatCode="#,###.00"/>
    <numFmt numFmtId="167" formatCode="#,##0.00_ ;\-#,##0.00\ "/>
  </numFmts>
  <fonts count="18">
    <font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9" fillId="0" borderId="4" xfId="0" applyNumberFormat="1" applyFont="1" applyBorder="1" applyAlignment="1">
      <alignment horizontal="justify"/>
    </xf>
    <xf numFmtId="49" fontId="6" fillId="0" borderId="4" xfId="0" applyNumberFormat="1" applyFont="1" applyBorder="1" applyAlignment="1">
      <alignment horizontal="justify"/>
    </xf>
    <xf numFmtId="165" fontId="0" fillId="0" borderId="4" xfId="0" applyNumberForma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6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9" fillId="0" borderId="4" xfId="0" applyFont="1" applyBorder="1" applyAlignment="1">
      <alignment/>
    </xf>
    <xf numFmtId="166" fontId="0" fillId="0" borderId="0" xfId="0" applyNumberFormat="1" applyAlignment="1">
      <alignment/>
    </xf>
    <xf numFmtId="4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7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">
      <selection activeCell="H84" sqref="H84"/>
    </sheetView>
  </sheetViews>
  <sheetFormatPr defaultColWidth="9.140625" defaultRowHeight="12.75"/>
  <cols>
    <col min="1" max="1" width="26.421875" style="0" customWidth="1"/>
    <col min="2" max="2" width="13.00390625" style="0" customWidth="1"/>
    <col min="3" max="4" width="12.57421875" style="0" customWidth="1"/>
    <col min="5" max="5" width="15.140625" style="0" customWidth="1"/>
    <col min="6" max="6" width="11.421875" style="0" customWidth="1"/>
    <col min="7" max="16384" width="11.57421875" style="0" customWidth="1"/>
  </cols>
  <sheetData>
    <row r="1" spans="1:6" ht="26.25">
      <c r="A1" s="69" t="s">
        <v>0</v>
      </c>
      <c r="B1" s="69"/>
      <c r="C1" s="69"/>
      <c r="D1" s="69"/>
      <c r="E1" s="69"/>
      <c r="F1" s="69"/>
    </row>
    <row r="2" spans="1:6" ht="19.5">
      <c r="A2" s="1"/>
      <c r="B2" s="2"/>
      <c r="C2" s="2"/>
      <c r="D2" s="2"/>
      <c r="E2" s="2"/>
      <c r="F2" s="2"/>
    </row>
    <row r="3" spans="1:6" ht="18">
      <c r="A3" s="70" t="s">
        <v>1</v>
      </c>
      <c r="B3" s="70"/>
      <c r="C3" s="70"/>
      <c r="D3" s="70"/>
      <c r="E3" s="70"/>
      <c r="F3" s="70"/>
    </row>
    <row r="4" spans="1:6" ht="18">
      <c r="A4" s="3"/>
      <c r="B4" s="4"/>
      <c r="C4" s="4"/>
      <c r="D4" s="4"/>
      <c r="E4" s="4"/>
      <c r="F4" s="4"/>
    </row>
    <row r="5" ht="12.75">
      <c r="A5" t="s">
        <v>2</v>
      </c>
    </row>
    <row r="7" spans="1:6" ht="15.75">
      <c r="A7" s="71" t="s">
        <v>3</v>
      </c>
      <c r="B7" s="71"/>
      <c r="C7" s="71"/>
      <c r="D7" s="71"/>
      <c r="E7" s="71"/>
      <c r="F7" s="71"/>
    </row>
    <row r="9" spans="1:6" ht="12.75">
      <c r="A9" s="6"/>
      <c r="B9" s="7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1:6" ht="12.75">
      <c r="A10" s="8"/>
      <c r="B10" s="9" t="s">
        <v>9</v>
      </c>
      <c r="C10" s="8" t="s">
        <v>10</v>
      </c>
      <c r="D10" s="8" t="s">
        <v>9</v>
      </c>
      <c r="E10" s="8"/>
      <c r="F10" s="8" t="s">
        <v>11</v>
      </c>
    </row>
    <row r="11" spans="1:6" ht="12.75">
      <c r="A11" s="10"/>
      <c r="B11" s="10"/>
      <c r="C11" s="10"/>
      <c r="D11" s="10"/>
      <c r="E11" s="10"/>
      <c r="F11" s="10"/>
    </row>
    <row r="12" spans="1:6" ht="12.75">
      <c r="A12" s="11" t="s">
        <v>12</v>
      </c>
      <c r="B12" s="12">
        <v>17925500</v>
      </c>
      <c r="C12" s="12">
        <f>D12-B12</f>
        <v>1173100</v>
      </c>
      <c r="D12" s="12">
        <v>19098600</v>
      </c>
      <c r="E12" s="12">
        <v>19237496.28</v>
      </c>
      <c r="F12" s="13">
        <f>E12/D12*100</f>
        <v>100.72725896138985</v>
      </c>
    </row>
    <row r="13" spans="1:6" ht="12.75">
      <c r="A13" s="11" t="s">
        <v>13</v>
      </c>
      <c r="B13" s="12">
        <v>7348400</v>
      </c>
      <c r="C13" s="12">
        <f>D13-B13</f>
        <v>-329900</v>
      </c>
      <c r="D13" s="12">
        <v>7018500</v>
      </c>
      <c r="E13" s="12">
        <v>7642051.61</v>
      </c>
      <c r="F13" s="13">
        <f>E13/D13*100</f>
        <v>108.88439994300776</v>
      </c>
    </row>
    <row r="14" spans="1:6" ht="12.75">
      <c r="A14" s="11" t="s">
        <v>14</v>
      </c>
      <c r="B14" s="12">
        <v>737300</v>
      </c>
      <c r="C14" s="12">
        <f>D14-B14</f>
        <v>-275000</v>
      </c>
      <c r="D14" s="12">
        <v>462300</v>
      </c>
      <c r="E14" s="12">
        <v>462758</v>
      </c>
      <c r="F14" s="13">
        <f>E14/D14*100</f>
        <v>100.09906986805103</v>
      </c>
    </row>
    <row r="15" spans="1:6" ht="12.75">
      <c r="A15" s="11" t="s">
        <v>15</v>
      </c>
      <c r="B15" s="12">
        <v>4771300</v>
      </c>
      <c r="C15" s="12">
        <f>D15-B15</f>
        <v>-287200</v>
      </c>
      <c r="D15" s="12">
        <v>4484100</v>
      </c>
      <c r="E15" s="12">
        <v>5484191.94</v>
      </c>
      <c r="F15" s="13">
        <f>E15/D15*100</f>
        <v>122.30306951227672</v>
      </c>
    </row>
    <row r="16" spans="1:6" ht="12.75">
      <c r="A16" s="14" t="s">
        <v>16</v>
      </c>
      <c r="B16" s="12">
        <f>SUM(B12:B15)</f>
        <v>30782500</v>
      </c>
      <c r="C16" s="12">
        <f>D16-B16</f>
        <v>281000</v>
      </c>
      <c r="D16" s="12">
        <f>SUM(D12:D15)</f>
        <v>31063500</v>
      </c>
      <c r="E16" s="12">
        <f>SUM(E12:E15)</f>
        <v>32826497.830000002</v>
      </c>
      <c r="F16" s="13">
        <f>E16/D16*100</f>
        <v>105.67546422650378</v>
      </c>
    </row>
    <row r="17" spans="1:6" ht="12.75">
      <c r="A17" s="14" t="s">
        <v>17</v>
      </c>
      <c r="B17" s="12"/>
      <c r="C17" s="12"/>
      <c r="D17" s="12"/>
      <c r="E17" s="12">
        <v>1000000</v>
      </c>
      <c r="F17" s="13"/>
    </row>
    <row r="18" spans="1:6" ht="12.75">
      <c r="A18" s="14" t="s">
        <v>18</v>
      </c>
      <c r="B18" s="12">
        <f>B16</f>
        <v>30782500</v>
      </c>
      <c r="C18" s="12">
        <f>D18-B18</f>
        <v>281000</v>
      </c>
      <c r="D18" s="12">
        <f>D16</f>
        <v>31063500</v>
      </c>
      <c r="E18" s="12">
        <f>E16-E17</f>
        <v>31826497.830000002</v>
      </c>
      <c r="F18" s="13">
        <f>E18/D18*100</f>
        <v>102.45625196774351</v>
      </c>
    </row>
    <row r="19" spans="1:6" ht="12.75">
      <c r="A19" s="11" t="s">
        <v>19</v>
      </c>
      <c r="B19" s="12">
        <v>24701600</v>
      </c>
      <c r="C19" s="12">
        <f>D19-B19</f>
        <v>1139100</v>
      </c>
      <c r="D19" s="12">
        <v>25840700</v>
      </c>
      <c r="E19" s="12">
        <v>24945412.61</v>
      </c>
      <c r="F19" s="13">
        <f>E19/D19*100</f>
        <v>96.53535937493953</v>
      </c>
    </row>
    <row r="20" spans="1:6" ht="12.75">
      <c r="A20" s="11" t="s">
        <v>20</v>
      </c>
      <c r="B20" s="12">
        <v>6231700</v>
      </c>
      <c r="C20" s="12">
        <f>D20-B20</f>
        <v>-858100</v>
      </c>
      <c r="D20" s="12">
        <v>5373600</v>
      </c>
      <c r="E20" s="12">
        <v>4830510.14</v>
      </c>
      <c r="F20" s="13">
        <f>E20/D20*100</f>
        <v>89.89337018013994</v>
      </c>
    </row>
    <row r="21" spans="1:6" ht="12.75">
      <c r="A21" s="14" t="s">
        <v>21</v>
      </c>
      <c r="B21" s="12">
        <f>SUM(B19:B20)</f>
        <v>30933300</v>
      </c>
      <c r="C21" s="12">
        <f>D21-B21</f>
        <v>281000</v>
      </c>
      <c r="D21" s="12">
        <f>SUM(D19:D20)</f>
        <v>31214300</v>
      </c>
      <c r="E21" s="12">
        <f>SUM(E19:E20)</f>
        <v>29775922.75</v>
      </c>
      <c r="F21" s="13">
        <f>E21/D21*100</f>
        <v>95.39192853916315</v>
      </c>
    </row>
    <row r="22" spans="1:6" ht="12.75">
      <c r="A22" s="14" t="s">
        <v>22</v>
      </c>
      <c r="B22" s="12"/>
      <c r="C22" s="12"/>
      <c r="D22" s="12"/>
      <c r="E22" s="12">
        <v>1000000</v>
      </c>
      <c r="F22" s="13"/>
    </row>
    <row r="23" spans="1:6" ht="12.75">
      <c r="A23" s="14" t="s">
        <v>23</v>
      </c>
      <c r="B23" s="12">
        <f>B21</f>
        <v>30933300</v>
      </c>
      <c r="C23" s="12">
        <f aca="true" t="shared" si="0" ref="C23:C28">D23-B23</f>
        <v>281000</v>
      </c>
      <c r="D23" s="12">
        <f>D21</f>
        <v>31214300</v>
      </c>
      <c r="E23" s="12">
        <f>E21-E22</f>
        <v>28775922.75</v>
      </c>
      <c r="F23" s="13">
        <f>E23/D23*100</f>
        <v>92.1882686781379</v>
      </c>
    </row>
    <row r="24" spans="1:6" ht="12.75">
      <c r="A24" s="14" t="s">
        <v>24</v>
      </c>
      <c r="B24" s="12">
        <f>B18-B23</f>
        <v>-150800</v>
      </c>
      <c r="C24" s="12">
        <f t="shared" si="0"/>
        <v>0</v>
      </c>
      <c r="D24" s="12">
        <f>D18-D23</f>
        <v>-150800</v>
      </c>
      <c r="E24" s="12">
        <f>E18-E23</f>
        <v>3050575.080000002</v>
      </c>
      <c r="F24" s="13"/>
    </row>
    <row r="25" spans="1:6" ht="12.75">
      <c r="A25" s="14" t="s">
        <v>25</v>
      </c>
      <c r="B25" s="12">
        <v>150800</v>
      </c>
      <c r="C25" s="12">
        <f t="shared" si="0"/>
        <v>0</v>
      </c>
      <c r="D25" s="12">
        <v>150800</v>
      </c>
      <c r="E25" s="12">
        <v>-3050575.08</v>
      </c>
      <c r="F25" s="13"/>
    </row>
    <row r="26" spans="1:6" ht="12.75">
      <c r="A26" s="11" t="s">
        <v>26</v>
      </c>
      <c r="B26" s="12"/>
      <c r="C26" s="12">
        <f t="shared" si="0"/>
        <v>0</v>
      </c>
      <c r="D26" s="12"/>
      <c r="E26" s="12"/>
      <c r="F26" s="13"/>
    </row>
    <row r="27" spans="1:6" ht="12.75">
      <c r="A27" s="11" t="s">
        <v>27</v>
      </c>
      <c r="B27" s="12">
        <v>-2430000</v>
      </c>
      <c r="C27" s="12">
        <f t="shared" si="0"/>
        <v>0</v>
      </c>
      <c r="D27" s="12">
        <v>-2430000</v>
      </c>
      <c r="E27" s="12">
        <v>-2430019.96</v>
      </c>
      <c r="F27" s="13">
        <f>E27/D27*100</f>
        <v>100.00082139917694</v>
      </c>
    </row>
    <row r="28" spans="1:6" ht="12.75">
      <c r="A28" s="11" t="s">
        <v>28</v>
      </c>
      <c r="B28" s="12">
        <v>2580800</v>
      </c>
      <c r="C28" s="12">
        <f t="shared" si="0"/>
        <v>0</v>
      </c>
      <c r="D28" s="12">
        <v>2580800</v>
      </c>
      <c r="E28" s="12">
        <v>-620555.12</v>
      </c>
      <c r="F28" s="13"/>
    </row>
    <row r="29" spans="1:6" ht="12.75">
      <c r="A29" s="14" t="s">
        <v>29</v>
      </c>
      <c r="B29" s="15">
        <f>B27+B28</f>
        <v>150800</v>
      </c>
      <c r="C29" s="12"/>
      <c r="D29" s="12">
        <f>D26+D27+D28</f>
        <v>150800</v>
      </c>
      <c r="E29" s="12">
        <f>E26+E27+E28</f>
        <v>-3050575.08</v>
      </c>
      <c r="F29" s="13"/>
    </row>
    <row r="30" spans="2:6" ht="12.75">
      <c r="B30" s="16"/>
      <c r="C30" s="16"/>
      <c r="D30" s="16"/>
      <c r="E30" s="16"/>
      <c r="F30" s="17"/>
    </row>
    <row r="31" spans="1:6" ht="12.75">
      <c r="A31" s="18" t="s">
        <v>30</v>
      </c>
      <c r="B31" s="18"/>
      <c r="C31" s="19"/>
      <c r="D31" s="20"/>
      <c r="E31" s="16"/>
      <c r="F31" s="16"/>
    </row>
    <row r="32" spans="1:6" ht="12.75">
      <c r="A32" s="18" t="s">
        <v>31</v>
      </c>
      <c r="B32" s="18"/>
      <c r="C32" s="19"/>
      <c r="D32" s="20"/>
      <c r="E32" s="16"/>
      <c r="F32" s="16"/>
    </row>
    <row r="33" spans="1:6" ht="12.75">
      <c r="A33" s="18" t="s">
        <v>32</v>
      </c>
      <c r="B33" s="18"/>
      <c r="C33" s="19"/>
      <c r="D33" s="20"/>
      <c r="E33" s="20"/>
      <c r="F33" s="20"/>
    </row>
    <row r="34" spans="1:6" ht="12.75">
      <c r="A34" s="18" t="s">
        <v>33</v>
      </c>
      <c r="B34" s="18"/>
      <c r="C34" s="19"/>
      <c r="D34" s="20"/>
      <c r="E34" s="20"/>
      <c r="F34" s="20"/>
    </row>
    <row r="35" spans="1:6" ht="12.75">
      <c r="A35" s="18"/>
      <c r="B35" s="18"/>
      <c r="C35" s="19"/>
      <c r="D35" s="20"/>
      <c r="E35" s="20"/>
      <c r="F35" s="20"/>
    </row>
    <row r="36" spans="1:6" ht="12.75">
      <c r="A36" s="18"/>
      <c r="B36" s="18"/>
      <c r="C36" s="19"/>
      <c r="D36" s="20"/>
      <c r="E36" s="20"/>
      <c r="F36" s="20"/>
    </row>
    <row r="37" spans="1:6" ht="12.75">
      <c r="A37" s="18"/>
      <c r="B37" s="18"/>
      <c r="C37" s="19"/>
      <c r="D37" s="20"/>
      <c r="E37" s="20"/>
      <c r="F37" s="20"/>
    </row>
    <row r="38" spans="1:6" ht="15.75">
      <c r="A38" s="72" t="s">
        <v>34</v>
      </c>
      <c r="B38" s="72"/>
      <c r="C38" s="72"/>
      <c r="D38" s="72"/>
      <c r="E38" s="72"/>
      <c r="F38" s="72"/>
    </row>
    <row r="39" spans="1:6" ht="12.75">
      <c r="A39" s="18"/>
      <c r="B39" s="18"/>
      <c r="C39" s="19"/>
      <c r="D39" s="20"/>
      <c r="E39" s="20"/>
      <c r="F39" s="20"/>
    </row>
    <row r="40" spans="1:6" ht="12.75">
      <c r="A40" s="18" t="s">
        <v>35</v>
      </c>
      <c r="B40" s="18"/>
      <c r="C40" s="19"/>
      <c r="D40" s="20"/>
      <c r="E40" s="20"/>
      <c r="F40" s="20"/>
    </row>
    <row r="41" spans="1:6" ht="12.75">
      <c r="A41" s="18" t="s">
        <v>36</v>
      </c>
      <c r="B41" s="18"/>
      <c r="C41" s="19"/>
      <c r="D41" s="20"/>
      <c r="E41" s="20"/>
      <c r="F41" s="20"/>
    </row>
    <row r="42" spans="1:6" ht="12.75">
      <c r="A42" s="18" t="s">
        <v>37</v>
      </c>
      <c r="B42" s="18"/>
      <c r="C42" s="19"/>
      <c r="D42" s="20"/>
      <c r="E42" s="20"/>
      <c r="F42" s="20"/>
    </row>
    <row r="43" spans="1:6" ht="12.75">
      <c r="A43" s="18"/>
      <c r="B43" s="18"/>
      <c r="C43" s="19"/>
      <c r="D43" s="20"/>
      <c r="E43" s="20"/>
      <c r="F43" s="20"/>
    </row>
    <row r="44" spans="1:6" ht="12.75">
      <c r="A44" s="18"/>
      <c r="B44" s="18"/>
      <c r="C44" s="19"/>
      <c r="D44" s="20"/>
      <c r="E44" s="20"/>
      <c r="F44" s="20"/>
    </row>
    <row r="45" spans="1:6" ht="12.75">
      <c r="A45" s="18"/>
      <c r="B45" s="18"/>
      <c r="C45" s="19"/>
      <c r="D45" s="20"/>
      <c r="E45" s="20"/>
      <c r="F45" s="20"/>
    </row>
    <row r="46" spans="1:6" ht="15.75">
      <c r="A46" s="21" t="s">
        <v>38</v>
      </c>
      <c r="B46" s="22"/>
      <c r="C46" s="23"/>
      <c r="D46" s="24"/>
      <c r="E46" s="25">
        <v>3457947.29</v>
      </c>
      <c r="F46" s="20"/>
    </row>
    <row r="47" spans="1:6" ht="12.75">
      <c r="A47" s="18"/>
      <c r="B47" s="18"/>
      <c r="C47" s="19"/>
      <c r="D47" s="20"/>
      <c r="E47" s="20"/>
      <c r="F47" s="20"/>
    </row>
    <row r="48" spans="1:6" ht="12.75">
      <c r="A48" s="18"/>
      <c r="B48" s="18"/>
      <c r="C48" s="19"/>
      <c r="D48" s="20"/>
      <c r="E48" s="20"/>
      <c r="F48" s="20"/>
    </row>
    <row r="49" spans="1:6" ht="12.75">
      <c r="A49" s="18"/>
      <c r="B49" s="18"/>
      <c r="C49" s="19"/>
      <c r="D49" s="20"/>
      <c r="E49" s="20"/>
      <c r="F49" s="20"/>
    </row>
    <row r="50" spans="1:6" ht="12.75">
      <c r="A50" s="18"/>
      <c r="B50" s="18"/>
      <c r="C50" s="19"/>
      <c r="D50" s="20"/>
      <c r="E50" s="20"/>
      <c r="F50" s="20"/>
    </row>
    <row r="51" spans="1:6" ht="12.75">
      <c r="A51" s="18"/>
      <c r="B51" s="18"/>
      <c r="C51" s="19"/>
      <c r="D51" s="20"/>
      <c r="E51" s="20"/>
      <c r="F51" s="20"/>
    </row>
    <row r="52" spans="1:6" ht="12.75">
      <c r="A52" s="18"/>
      <c r="B52" s="18"/>
      <c r="C52" s="19"/>
      <c r="D52" s="20"/>
      <c r="E52" s="20"/>
      <c r="F52" s="20"/>
    </row>
    <row r="53" spans="1:6" ht="15.75">
      <c r="A53" s="71" t="s">
        <v>39</v>
      </c>
      <c r="B53" s="71"/>
      <c r="C53" s="71"/>
      <c r="D53" s="71"/>
      <c r="E53" s="71"/>
      <c r="F53" s="71"/>
    </row>
    <row r="54" spans="2:6" ht="12.75">
      <c r="B54" s="16"/>
      <c r="C54" s="16"/>
      <c r="D54" s="16"/>
      <c r="E54" s="16"/>
      <c r="F54" s="17"/>
    </row>
    <row r="55" spans="1:6" ht="12.75">
      <c r="A55" s="26" t="s">
        <v>40</v>
      </c>
      <c r="B55" s="16"/>
      <c r="C55" s="27" t="s">
        <v>41</v>
      </c>
      <c r="D55" s="16"/>
      <c r="E55" s="27">
        <v>898676.68</v>
      </c>
      <c r="F55" s="28" t="s">
        <v>42</v>
      </c>
    </row>
    <row r="56" spans="2:6" ht="12.75">
      <c r="B56" s="16"/>
      <c r="C56" s="16"/>
      <c r="D56" s="16"/>
      <c r="E56" s="16"/>
      <c r="F56" s="17"/>
    </row>
    <row r="57" spans="1:6" ht="12.75">
      <c r="A57" t="s">
        <v>43</v>
      </c>
      <c r="B57" s="16"/>
      <c r="C57" s="16"/>
      <c r="D57" s="16"/>
      <c r="E57" s="16"/>
      <c r="F57" s="17"/>
    </row>
    <row r="58" spans="1:6" ht="12.75">
      <c r="A58" t="s">
        <v>44</v>
      </c>
      <c r="B58" s="16"/>
      <c r="C58" s="16"/>
      <c r="D58" s="16"/>
      <c r="E58" s="16"/>
      <c r="F58" s="17"/>
    </row>
    <row r="59" spans="1:6" ht="12.75">
      <c r="A59" s="29" t="s">
        <v>45</v>
      </c>
      <c r="B59" s="16"/>
      <c r="C59" s="16"/>
      <c r="D59" s="16"/>
      <c r="E59" s="16"/>
      <c r="F59" s="17"/>
    </row>
    <row r="60" spans="2:6" ht="12.75">
      <c r="B60" s="16"/>
      <c r="C60" s="16"/>
      <c r="D60" s="16"/>
      <c r="E60" s="16"/>
      <c r="F60" s="17"/>
    </row>
    <row r="61" spans="1:6" ht="12.75">
      <c r="A61" s="26" t="s">
        <v>46</v>
      </c>
      <c r="B61" s="16"/>
      <c r="C61" s="27" t="s">
        <v>41</v>
      </c>
      <c r="D61" s="16"/>
      <c r="E61" s="27">
        <v>91089</v>
      </c>
      <c r="F61" s="30" t="s">
        <v>42</v>
      </c>
    </row>
    <row r="62" spans="2:6" ht="12.75">
      <c r="B62" s="16"/>
      <c r="C62" s="16"/>
      <c r="D62" s="16"/>
      <c r="E62" s="16"/>
      <c r="F62" s="17"/>
    </row>
    <row r="63" spans="1:6" ht="12.75">
      <c r="A63" t="s">
        <v>47</v>
      </c>
      <c r="B63" s="16"/>
      <c r="C63" s="16"/>
      <c r="D63" s="16"/>
      <c r="E63" s="16"/>
      <c r="F63" s="17"/>
    </row>
    <row r="64" spans="1:6" ht="12.75">
      <c r="A64" t="s">
        <v>48</v>
      </c>
      <c r="B64" s="16"/>
      <c r="C64" s="16"/>
      <c r="D64" s="16"/>
      <c r="E64" s="16"/>
      <c r="F64" s="17"/>
    </row>
    <row r="65" spans="2:6" ht="12.75">
      <c r="B65" s="16"/>
      <c r="C65" s="16"/>
      <c r="D65" s="16"/>
      <c r="E65" s="16"/>
      <c r="F65" s="17"/>
    </row>
    <row r="66" spans="2:6" ht="12.75">
      <c r="B66" s="16"/>
      <c r="C66" s="16"/>
      <c r="D66" s="16"/>
      <c r="E66" s="16"/>
      <c r="F66" s="17"/>
    </row>
    <row r="67" spans="2:6" ht="12.75">
      <c r="B67" s="16"/>
      <c r="C67" s="16"/>
      <c r="D67" s="16"/>
      <c r="E67" s="16"/>
      <c r="F67" s="17"/>
    </row>
    <row r="68" spans="1:6" ht="15.75">
      <c r="A68" s="71" t="s">
        <v>49</v>
      </c>
      <c r="B68" s="71"/>
      <c r="C68" s="71"/>
      <c r="D68" s="71"/>
      <c r="E68" s="71"/>
      <c r="F68" s="5"/>
    </row>
    <row r="69" spans="1:6" ht="12.75">
      <c r="A69" s="31"/>
      <c r="B69" s="32"/>
      <c r="D69" s="20"/>
      <c r="E69" s="16"/>
      <c r="F69" s="16"/>
    </row>
    <row r="70" spans="1:6" ht="24">
      <c r="A70" s="14"/>
      <c r="B70" s="33" t="s">
        <v>50</v>
      </c>
      <c r="C70" s="33" t="s">
        <v>51</v>
      </c>
      <c r="D70" s="33" t="s">
        <v>52</v>
      </c>
      <c r="E70" s="34" t="s">
        <v>53</v>
      </c>
      <c r="F70" s="16"/>
    </row>
    <row r="71" spans="1:6" ht="12.75">
      <c r="A71" s="11" t="s">
        <v>54</v>
      </c>
      <c r="B71" s="35">
        <v>14130</v>
      </c>
      <c r="C71" s="36">
        <v>0</v>
      </c>
      <c r="D71" s="37">
        <v>0</v>
      </c>
      <c r="E71" s="38">
        <v>16386.62</v>
      </c>
      <c r="F71" s="27"/>
    </row>
    <row r="72" spans="1:6" ht="12.75">
      <c r="A72" s="11" t="s">
        <v>55</v>
      </c>
      <c r="B72" s="39">
        <v>124572.73</v>
      </c>
      <c r="C72" s="40">
        <v>27980</v>
      </c>
      <c r="D72" s="37">
        <v>0</v>
      </c>
      <c r="E72" s="38">
        <v>5773.31</v>
      </c>
      <c r="F72" s="27"/>
    </row>
    <row r="74" ht="12.75">
      <c r="A74" t="s">
        <v>56</v>
      </c>
    </row>
    <row r="75" ht="12.75">
      <c r="A75" t="s">
        <v>57</v>
      </c>
    </row>
    <row r="80" spans="1:5" ht="15.75">
      <c r="A80" s="72" t="s">
        <v>58</v>
      </c>
      <c r="B80" s="72"/>
      <c r="C80" s="72"/>
      <c r="D80" s="72"/>
      <c r="E80" s="72"/>
    </row>
    <row r="82" ht="12.75">
      <c r="A82" s="31" t="s">
        <v>59</v>
      </c>
    </row>
    <row r="83" spans="1:5" ht="24">
      <c r="A83" s="14"/>
      <c r="B83" s="33" t="s">
        <v>60</v>
      </c>
      <c r="C83" s="33" t="s">
        <v>61</v>
      </c>
      <c r="D83" s="33" t="s">
        <v>62</v>
      </c>
      <c r="E83" s="33" t="s">
        <v>63</v>
      </c>
    </row>
    <row r="84" spans="1:5" ht="12.75">
      <c r="A84" s="11" t="s">
        <v>64</v>
      </c>
      <c r="B84" s="35">
        <v>2534946.49</v>
      </c>
      <c r="C84" s="40">
        <v>2038074.33</v>
      </c>
      <c r="D84" s="37">
        <v>1097578</v>
      </c>
      <c r="E84" s="38">
        <v>1163112.06</v>
      </c>
    </row>
    <row r="86" ht="12.75">
      <c r="A86" s="31" t="s">
        <v>65</v>
      </c>
    </row>
    <row r="87" spans="1:5" ht="12.75">
      <c r="A87" s="14"/>
      <c r="B87" s="33" t="s">
        <v>66</v>
      </c>
      <c r="C87" s="33" t="s">
        <v>67</v>
      </c>
      <c r="D87" s="33" t="s">
        <v>68</v>
      </c>
      <c r="E87" s="34" t="s">
        <v>69</v>
      </c>
    </row>
    <row r="88" spans="1:5" ht="12.75">
      <c r="A88" s="11" t="s">
        <v>64</v>
      </c>
      <c r="B88" s="35">
        <v>4096029.53</v>
      </c>
      <c r="C88" s="40">
        <v>4097946.88</v>
      </c>
      <c r="D88" s="37">
        <f>C88-B88</f>
        <v>1917.3500000000931</v>
      </c>
      <c r="E88" s="38">
        <v>961548</v>
      </c>
    </row>
    <row r="90" ht="12.75">
      <c r="A90" t="s">
        <v>70</v>
      </c>
    </row>
    <row r="91" ht="12.75">
      <c r="A91" t="s">
        <v>71</v>
      </c>
    </row>
    <row r="104" spans="1:6" ht="13.5">
      <c r="A104" s="73" t="s">
        <v>72</v>
      </c>
      <c r="B104" s="73"/>
      <c r="C104" s="73"/>
      <c r="D104" s="73"/>
      <c r="E104" s="73"/>
      <c r="F104" s="73"/>
    </row>
    <row r="106" ht="12.75">
      <c r="A106" t="s">
        <v>73</v>
      </c>
    </row>
    <row r="107" ht="12.75">
      <c r="A107" t="s">
        <v>74</v>
      </c>
    </row>
    <row r="108" ht="12.75">
      <c r="A108" t="s">
        <v>75</v>
      </c>
    </row>
    <row r="109" ht="12.75">
      <c r="A109" t="s">
        <v>76</v>
      </c>
    </row>
    <row r="110" spans="1:6" ht="25.5">
      <c r="A110" s="11" t="s">
        <v>77</v>
      </c>
      <c r="B110" s="41" t="s">
        <v>78</v>
      </c>
      <c r="C110" s="41" t="s">
        <v>79</v>
      </c>
      <c r="D110" s="42" t="s">
        <v>80</v>
      </c>
      <c r="E110" s="41" t="s">
        <v>81</v>
      </c>
      <c r="F110" s="41" t="s">
        <v>82</v>
      </c>
    </row>
    <row r="111" spans="1:6" ht="12.75">
      <c r="A111" s="11" t="s">
        <v>83</v>
      </c>
      <c r="B111" s="11" t="s">
        <v>84</v>
      </c>
      <c r="C111" s="11">
        <v>4111</v>
      </c>
      <c r="D111" s="43">
        <v>132000</v>
      </c>
      <c r="E111" s="43">
        <v>73973</v>
      </c>
      <c r="F111" s="44">
        <f aca="true" t="shared" si="1" ref="F111:F127">E111/D111*100</f>
        <v>56.040151515151514</v>
      </c>
    </row>
    <row r="112" spans="1:6" ht="12.75">
      <c r="A112" s="11" t="s">
        <v>85</v>
      </c>
      <c r="B112" s="11" t="s">
        <v>86</v>
      </c>
      <c r="C112" s="11">
        <v>4112</v>
      </c>
      <c r="D112" s="43">
        <v>1648100</v>
      </c>
      <c r="E112" s="43">
        <f aca="true" t="shared" si="2" ref="E112:E126">D112</f>
        <v>1648100</v>
      </c>
      <c r="F112" s="44">
        <f t="shared" si="1"/>
        <v>100</v>
      </c>
    </row>
    <row r="113" spans="1:6" ht="12.75">
      <c r="A113" s="11" t="s">
        <v>87</v>
      </c>
      <c r="B113" s="11" t="s">
        <v>88</v>
      </c>
      <c r="C113" s="11">
        <v>4116</v>
      </c>
      <c r="D113" s="43">
        <v>52000</v>
      </c>
      <c r="E113" s="43">
        <f t="shared" si="2"/>
        <v>52000</v>
      </c>
      <c r="F113" s="44">
        <f t="shared" si="1"/>
        <v>100</v>
      </c>
    </row>
    <row r="114" spans="1:6" ht="12.75">
      <c r="A114" s="11" t="s">
        <v>89</v>
      </c>
      <c r="B114" s="11" t="s">
        <v>90</v>
      </c>
      <c r="C114" s="11">
        <v>4116</v>
      </c>
      <c r="D114" s="43">
        <v>105633</v>
      </c>
      <c r="E114" s="43">
        <f t="shared" si="2"/>
        <v>105633</v>
      </c>
      <c r="F114" s="44">
        <f t="shared" si="1"/>
        <v>100</v>
      </c>
    </row>
    <row r="115" spans="1:6" ht="12.75">
      <c r="A115" s="11" t="s">
        <v>91</v>
      </c>
      <c r="B115" s="11" t="s">
        <v>92</v>
      </c>
      <c r="C115" s="11">
        <v>4116</v>
      </c>
      <c r="D115" s="43">
        <v>330000</v>
      </c>
      <c r="E115" s="43">
        <f t="shared" si="2"/>
        <v>330000</v>
      </c>
      <c r="F115" s="44">
        <f t="shared" si="1"/>
        <v>100</v>
      </c>
    </row>
    <row r="116" spans="1:6" ht="12.75">
      <c r="A116" s="11" t="s">
        <v>93</v>
      </c>
      <c r="B116" s="11" t="s">
        <v>94</v>
      </c>
      <c r="C116" s="11">
        <v>4116</v>
      </c>
      <c r="D116" s="43">
        <v>267759.94</v>
      </c>
      <c r="E116" s="43">
        <f t="shared" si="2"/>
        <v>267759.94</v>
      </c>
      <c r="F116" s="44">
        <f t="shared" si="1"/>
        <v>100</v>
      </c>
    </row>
    <row r="117" spans="1:6" ht="12.75">
      <c r="A117" s="11" t="s">
        <v>95</v>
      </c>
      <c r="B117" s="11" t="s">
        <v>96</v>
      </c>
      <c r="C117" s="11">
        <v>4121</v>
      </c>
      <c r="D117" s="43">
        <v>463090</v>
      </c>
      <c r="E117" s="43">
        <f t="shared" si="2"/>
        <v>463090</v>
      </c>
      <c r="F117" s="44">
        <f t="shared" si="1"/>
        <v>100</v>
      </c>
    </row>
    <row r="118" spans="1:6" ht="12.75">
      <c r="A118" s="11" t="s">
        <v>97</v>
      </c>
      <c r="B118" s="11" t="s">
        <v>98</v>
      </c>
      <c r="C118" s="11">
        <v>4122</v>
      </c>
      <c r="D118" s="43">
        <v>5200</v>
      </c>
      <c r="E118" s="43">
        <f t="shared" si="2"/>
        <v>5200</v>
      </c>
      <c r="F118" s="44">
        <f t="shared" si="1"/>
        <v>100</v>
      </c>
    </row>
    <row r="119" spans="1:6" ht="12.75">
      <c r="A119" s="11" t="s">
        <v>85</v>
      </c>
      <c r="B119" s="11" t="s">
        <v>99</v>
      </c>
      <c r="C119" s="11">
        <v>4122</v>
      </c>
      <c r="D119" s="43">
        <v>18000</v>
      </c>
      <c r="E119" s="43">
        <f t="shared" si="2"/>
        <v>18000</v>
      </c>
      <c r="F119" s="44">
        <f t="shared" si="1"/>
        <v>100</v>
      </c>
    </row>
    <row r="120" spans="1:6" ht="12.75">
      <c r="A120" s="11" t="s">
        <v>85</v>
      </c>
      <c r="B120" s="11" t="s">
        <v>100</v>
      </c>
      <c r="C120" s="11">
        <v>4122</v>
      </c>
      <c r="D120" s="43">
        <v>100000</v>
      </c>
      <c r="E120" s="43">
        <f t="shared" si="2"/>
        <v>100000</v>
      </c>
      <c r="F120" s="44">
        <f t="shared" si="1"/>
        <v>100</v>
      </c>
    </row>
    <row r="121" spans="1:6" ht="12.75">
      <c r="A121" s="11" t="s">
        <v>101</v>
      </c>
      <c r="B121" s="11" t="s">
        <v>102</v>
      </c>
      <c r="C121" s="11">
        <v>4122</v>
      </c>
      <c r="D121" s="43">
        <v>37909</v>
      </c>
      <c r="E121" s="43">
        <f t="shared" si="2"/>
        <v>37909</v>
      </c>
      <c r="F121" s="44">
        <f t="shared" si="1"/>
        <v>100</v>
      </c>
    </row>
    <row r="122" spans="1:6" ht="12.75">
      <c r="A122" s="11" t="s">
        <v>85</v>
      </c>
      <c r="B122" s="11" t="s">
        <v>103</v>
      </c>
      <c r="C122" s="11">
        <v>4122</v>
      </c>
      <c r="D122" s="43">
        <v>7000</v>
      </c>
      <c r="E122" s="43">
        <f t="shared" si="2"/>
        <v>7000</v>
      </c>
      <c r="F122" s="44">
        <f t="shared" si="1"/>
        <v>100</v>
      </c>
    </row>
    <row r="123" spans="1:6" ht="12.75">
      <c r="A123" s="11" t="s">
        <v>104</v>
      </c>
      <c r="B123" s="11" t="s">
        <v>105</v>
      </c>
      <c r="C123" s="11">
        <v>4122</v>
      </c>
      <c r="D123" s="43">
        <v>20000</v>
      </c>
      <c r="E123" s="43">
        <f t="shared" si="2"/>
        <v>20000</v>
      </c>
      <c r="F123" s="44">
        <f t="shared" si="1"/>
        <v>100</v>
      </c>
    </row>
    <row r="124" spans="1:6" ht="12.75">
      <c r="A124" s="11" t="s">
        <v>85</v>
      </c>
      <c r="B124" s="11" t="s">
        <v>106</v>
      </c>
      <c r="C124" s="11">
        <v>4122</v>
      </c>
      <c r="D124" s="43">
        <v>100000</v>
      </c>
      <c r="E124" s="43">
        <f t="shared" si="2"/>
        <v>100000</v>
      </c>
      <c r="F124" s="44">
        <f t="shared" si="1"/>
        <v>100</v>
      </c>
    </row>
    <row r="125" spans="1:6" ht="12.75">
      <c r="A125" s="11" t="s">
        <v>97</v>
      </c>
      <c r="B125" s="11" t="s">
        <v>107</v>
      </c>
      <c r="C125" s="11">
        <v>4222</v>
      </c>
      <c r="D125" s="43">
        <v>100000</v>
      </c>
      <c r="E125" s="43">
        <f t="shared" si="2"/>
        <v>100000</v>
      </c>
      <c r="F125" s="44">
        <f t="shared" si="1"/>
        <v>100</v>
      </c>
    </row>
    <row r="126" spans="1:6" ht="12.75">
      <c r="A126" s="11" t="s">
        <v>108</v>
      </c>
      <c r="B126" s="11" t="s">
        <v>109</v>
      </c>
      <c r="C126" s="11">
        <v>4213</v>
      </c>
      <c r="D126" s="43">
        <v>1097500</v>
      </c>
      <c r="E126" s="43">
        <f t="shared" si="2"/>
        <v>1097500</v>
      </c>
      <c r="F126" s="44">
        <f t="shared" si="1"/>
        <v>100</v>
      </c>
    </row>
    <row r="127" spans="1:6" ht="12.75">
      <c r="A127" s="11" t="s">
        <v>110</v>
      </c>
      <c r="B127" s="11"/>
      <c r="C127" s="11"/>
      <c r="D127" s="45">
        <f>SUM(D111:D126)</f>
        <v>4484191.9399999995</v>
      </c>
      <c r="E127" s="46">
        <f>SUM(E111:E126)</f>
        <v>4426164.9399999995</v>
      </c>
      <c r="F127" s="44">
        <f t="shared" si="1"/>
        <v>98.70596529371576</v>
      </c>
    </row>
    <row r="128" ht="12.75">
      <c r="F128" s="47"/>
    </row>
    <row r="129" spans="1:6" ht="15">
      <c r="A129" s="74" t="s">
        <v>111</v>
      </c>
      <c r="B129" s="74"/>
      <c r="C129" s="74"/>
      <c r="D129" s="74"/>
      <c r="E129" s="74"/>
      <c r="F129" s="74"/>
    </row>
    <row r="130" spans="1:6" ht="12.75">
      <c r="A130" s="11"/>
      <c r="B130" s="48" t="s">
        <v>112</v>
      </c>
      <c r="C130" s="48"/>
      <c r="D130" s="49" t="s">
        <v>113</v>
      </c>
      <c r="E130" s="11" t="s">
        <v>114</v>
      </c>
      <c r="F130" s="47"/>
    </row>
    <row r="131" spans="1:6" ht="12.75">
      <c r="A131" s="11" t="s">
        <v>115</v>
      </c>
      <c r="B131" s="50">
        <v>92800</v>
      </c>
      <c r="D131" s="51">
        <v>0</v>
      </c>
      <c r="E131" s="51">
        <v>0</v>
      </c>
      <c r="F131" s="47"/>
    </row>
    <row r="132" spans="1:6" ht="12.75">
      <c r="A132" s="11" t="s">
        <v>116</v>
      </c>
      <c r="B132" s="52">
        <v>50000</v>
      </c>
      <c r="C132" s="48"/>
      <c r="D132" s="51">
        <v>0</v>
      </c>
      <c r="E132" s="51">
        <v>0</v>
      </c>
      <c r="F132" s="47"/>
    </row>
    <row r="133" spans="1:6" ht="12.75">
      <c r="A133" s="11" t="s">
        <v>117</v>
      </c>
      <c r="B133" s="53">
        <v>27400</v>
      </c>
      <c r="C133" s="54"/>
      <c r="D133" s="51">
        <v>0</v>
      </c>
      <c r="E133" s="51">
        <v>0</v>
      </c>
      <c r="F133" s="47"/>
    </row>
    <row r="134" ht="12.75">
      <c r="F134" s="47"/>
    </row>
    <row r="135" spans="1:6" ht="15">
      <c r="A135" s="74" t="s">
        <v>118</v>
      </c>
      <c r="B135" s="74"/>
      <c r="C135" s="74"/>
      <c r="D135" s="74"/>
      <c r="E135" s="74"/>
      <c r="F135" s="74"/>
    </row>
    <row r="136" spans="1:6" ht="12.75">
      <c r="A136" s="55" t="s">
        <v>119</v>
      </c>
      <c r="B136" s="18"/>
      <c r="C136" s="19"/>
      <c r="D136" s="20"/>
      <c r="F136" s="47"/>
    </row>
    <row r="137" spans="1:6" ht="12.75">
      <c r="A137" s="55" t="s">
        <v>120</v>
      </c>
      <c r="B137" s="18"/>
      <c r="C137" s="19"/>
      <c r="D137" s="20"/>
      <c r="F137" s="47"/>
    </row>
    <row r="138" spans="1:6" ht="12.75">
      <c r="A138" s="55" t="s">
        <v>121</v>
      </c>
      <c r="B138" s="18"/>
      <c r="C138" s="19"/>
      <c r="D138" s="20"/>
      <c r="F138" s="47"/>
    </row>
    <row r="139" spans="1:6" ht="12.75">
      <c r="A139" s="55" t="s">
        <v>122</v>
      </c>
      <c r="B139" s="18"/>
      <c r="C139" s="19"/>
      <c r="D139" s="20"/>
      <c r="F139" s="47"/>
    </row>
    <row r="140" spans="1:6" ht="12.75">
      <c r="A140" s="55"/>
      <c r="B140" s="18"/>
      <c r="C140" s="19"/>
      <c r="D140" s="20"/>
      <c r="F140" s="47"/>
    </row>
    <row r="141" spans="1:6" ht="12.75">
      <c r="A141" s="55" t="s">
        <v>123</v>
      </c>
      <c r="B141" s="18"/>
      <c r="C141" s="19"/>
      <c r="D141" s="20"/>
      <c r="F141" s="47"/>
    </row>
    <row r="142" spans="1:6" ht="12.75">
      <c r="A142" s="56" t="s">
        <v>124</v>
      </c>
      <c r="B142" s="18"/>
      <c r="C142" s="19"/>
      <c r="D142" s="20"/>
      <c r="F142" s="47"/>
    </row>
    <row r="143" spans="1:6" ht="12.75">
      <c r="A143" s="57"/>
      <c r="B143" s="18"/>
      <c r="C143" s="19"/>
      <c r="D143" s="20"/>
      <c r="F143" s="47"/>
    </row>
    <row r="144" spans="1:6" ht="12.75">
      <c r="A144" t="s">
        <v>125</v>
      </c>
      <c r="F144" s="47"/>
    </row>
    <row r="145" spans="1:6" ht="12.75">
      <c r="A145" t="s">
        <v>126</v>
      </c>
      <c r="F145" s="47"/>
    </row>
    <row r="146" ht="12.75">
      <c r="F146" s="47"/>
    </row>
    <row r="147" spans="1:6" ht="12.75">
      <c r="A147" t="s">
        <v>127</v>
      </c>
      <c r="F147" s="47"/>
    </row>
    <row r="148" spans="1:6" ht="12.75">
      <c r="A148" t="s">
        <v>128</v>
      </c>
      <c r="F148" s="47"/>
    </row>
    <row r="149" ht="12.75">
      <c r="F149" s="47"/>
    </row>
    <row r="150" spans="1:6" ht="12.75">
      <c r="A150" t="s">
        <v>129</v>
      </c>
      <c r="F150" s="47"/>
    </row>
  </sheetData>
  <sheetProtection selectLockedCells="1" selectUnlockedCells="1"/>
  <mergeCells count="10">
    <mergeCell ref="A129:F129"/>
    <mergeCell ref="A135:F135"/>
    <mergeCell ref="A53:F53"/>
    <mergeCell ref="A68:E68"/>
    <mergeCell ref="A80:E80"/>
    <mergeCell ref="A104:F104"/>
    <mergeCell ref="A1:F1"/>
    <mergeCell ref="A3:F3"/>
    <mergeCell ref="A7:F7"/>
    <mergeCell ref="A38:F38"/>
  </mergeCells>
  <hyperlinks>
    <hyperlink ref="A142" r:id="rId1" display="stránkách města Proseč www.mestoprosec.cz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workbookViewId="0" topLeftCell="A1">
      <selection activeCell="A27" sqref="A27"/>
    </sheetView>
  </sheetViews>
  <sheetFormatPr defaultColWidth="9.140625" defaultRowHeight="12.75"/>
  <cols>
    <col min="1" max="1" width="8.140625" style="0" customWidth="1"/>
    <col min="2" max="4" width="12.7109375" style="0" customWidth="1"/>
    <col min="5" max="6" width="6.57421875" style="0" customWidth="1"/>
  </cols>
  <sheetData>
    <row r="3" s="75" customFormat="1" ht="15.75">
      <c r="A3" s="75" t="s">
        <v>130</v>
      </c>
    </row>
    <row r="5" spans="1:6" ht="12.75">
      <c r="A5" s="58"/>
      <c r="B5" s="59" t="s">
        <v>131</v>
      </c>
      <c r="C5" s="59" t="s">
        <v>132</v>
      </c>
      <c r="D5" s="59" t="s">
        <v>133</v>
      </c>
      <c r="E5" s="59"/>
      <c r="F5" s="59"/>
    </row>
    <row r="6" spans="1:4" ht="12.75">
      <c r="A6" s="58" t="s">
        <v>134</v>
      </c>
      <c r="B6" s="60">
        <v>40005664.75</v>
      </c>
      <c r="C6" s="60">
        <v>35729364.76</v>
      </c>
      <c r="D6" s="60">
        <v>31826497.83</v>
      </c>
    </row>
    <row r="7" spans="1:4" ht="12.75">
      <c r="A7" s="58" t="s">
        <v>135</v>
      </c>
      <c r="B7" s="60">
        <v>35893103.38</v>
      </c>
      <c r="C7" s="60">
        <v>33860846.8</v>
      </c>
      <c r="D7" s="60">
        <v>28775922.75</v>
      </c>
    </row>
    <row r="8" spans="1:4" ht="12.75">
      <c r="A8" s="61" t="s">
        <v>136</v>
      </c>
      <c r="B8" s="60">
        <v>4112561.37</v>
      </c>
      <c r="C8" s="60">
        <v>1868517.96</v>
      </c>
      <c r="D8" s="60">
        <v>3050575.08</v>
      </c>
    </row>
    <row r="11" s="75" customFormat="1" ht="15.75">
      <c r="A11" s="75" t="s">
        <v>137</v>
      </c>
    </row>
    <row r="13" spans="1:6" ht="12.75">
      <c r="A13" s="58" t="s">
        <v>138</v>
      </c>
      <c r="B13" s="59" t="s">
        <v>139</v>
      </c>
      <c r="C13" s="59" t="s">
        <v>9</v>
      </c>
      <c r="D13" s="59" t="s">
        <v>9</v>
      </c>
      <c r="E13" s="59" t="s">
        <v>140</v>
      </c>
      <c r="F13" s="59" t="s">
        <v>141</v>
      </c>
    </row>
    <row r="14" spans="3:4" ht="12.75">
      <c r="C14" s="59" t="s">
        <v>142</v>
      </c>
      <c r="D14" s="59" t="s">
        <v>143</v>
      </c>
    </row>
    <row r="15" spans="1:6" ht="12.75">
      <c r="A15" s="58" t="s">
        <v>134</v>
      </c>
      <c r="B15" s="60">
        <v>30166239.83</v>
      </c>
      <c r="C15" s="60">
        <v>28894800</v>
      </c>
      <c r="D15" s="60">
        <v>29403700</v>
      </c>
      <c r="E15" s="60">
        <v>104.40023751678503</v>
      </c>
      <c r="F15" s="60">
        <v>102.59334651761512</v>
      </c>
    </row>
    <row r="16" spans="1:6" ht="12.75">
      <c r="A16" s="58" t="s">
        <v>135</v>
      </c>
      <c r="B16" s="60">
        <v>23945412.61</v>
      </c>
      <c r="C16" s="60">
        <v>24701600</v>
      </c>
      <c r="D16" s="60">
        <v>25840700</v>
      </c>
      <c r="E16" s="60">
        <v>96.93871089322148</v>
      </c>
      <c r="F16" s="60">
        <v>92.66549516847454</v>
      </c>
    </row>
    <row r="17" spans="1:4" ht="12.75">
      <c r="A17" s="61" t="s">
        <v>136</v>
      </c>
      <c r="B17" s="60">
        <v>6220827.219999999</v>
      </c>
      <c r="C17" s="60">
        <v>4193200</v>
      </c>
      <c r="D17" s="60">
        <v>3563000</v>
      </c>
    </row>
    <row r="20" s="75" customFormat="1" ht="15.75">
      <c r="A20" s="75" t="s">
        <v>144</v>
      </c>
    </row>
    <row r="22" spans="1:6" ht="12.75">
      <c r="A22" s="58" t="s">
        <v>138</v>
      </c>
      <c r="B22" s="59" t="s">
        <v>139</v>
      </c>
      <c r="C22" s="59" t="s">
        <v>9</v>
      </c>
      <c r="D22" s="59" t="s">
        <v>9</v>
      </c>
      <c r="E22" s="59" t="s">
        <v>140</v>
      </c>
      <c r="F22" s="59" t="s">
        <v>141</v>
      </c>
    </row>
    <row r="23" spans="3:4" ht="12.75">
      <c r="C23" s="59" t="s">
        <v>142</v>
      </c>
      <c r="D23" s="59" t="s">
        <v>143</v>
      </c>
    </row>
    <row r="24" spans="1:6" ht="12.75">
      <c r="A24" s="58" t="s">
        <v>134</v>
      </c>
      <c r="B24" s="60">
        <v>1660258</v>
      </c>
      <c r="C24" s="60">
        <v>1887700</v>
      </c>
      <c r="D24" s="60">
        <v>1659800</v>
      </c>
      <c r="E24" s="60">
        <v>87.95136939132277</v>
      </c>
      <c r="F24" s="60">
        <v>100.02759368598626</v>
      </c>
    </row>
    <row r="25" spans="1:6" ht="12.75">
      <c r="A25" s="58" t="s">
        <v>135</v>
      </c>
      <c r="B25" s="60">
        <v>4830510.14</v>
      </c>
      <c r="C25" s="60">
        <v>6231700</v>
      </c>
      <c r="D25" s="60">
        <v>5373600</v>
      </c>
      <c r="E25" s="60">
        <v>77.51512653048124</v>
      </c>
      <c r="F25" s="60">
        <v>89.89337018013994</v>
      </c>
    </row>
    <row r="26" spans="1:4" ht="12.75">
      <c r="A26" s="61" t="s">
        <v>136</v>
      </c>
      <c r="B26" s="60">
        <v>-3170252.14</v>
      </c>
      <c r="C26" s="60">
        <v>-4344000</v>
      </c>
      <c r="D26" s="60">
        <v>-3713800</v>
      </c>
    </row>
  </sheetData>
  <sheetProtection selectLockedCells="1" selectUnlockedCells="1"/>
  <mergeCells count="3">
    <mergeCell ref="A3:IV3"/>
    <mergeCell ref="A11:IV11"/>
    <mergeCell ref="A20:IV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A41" sqref="A41"/>
    </sheetView>
  </sheetViews>
  <sheetFormatPr defaultColWidth="9.140625" defaultRowHeight="12.75"/>
  <cols>
    <col min="1" max="1" width="21.8515625" style="0" customWidth="1"/>
    <col min="2" max="4" width="12.7109375" style="0" customWidth="1"/>
    <col min="5" max="6" width="6.57421875" style="0" customWidth="1"/>
  </cols>
  <sheetData>
    <row r="3" s="75" customFormat="1" ht="15.75">
      <c r="A3" s="75" t="s">
        <v>145</v>
      </c>
    </row>
    <row r="5" spans="1:6" ht="12.75">
      <c r="A5" s="58" t="s">
        <v>138</v>
      </c>
      <c r="B5" s="59" t="s">
        <v>139</v>
      </c>
      <c r="C5" s="59" t="s">
        <v>9</v>
      </c>
      <c r="D5" s="59" t="s">
        <v>9</v>
      </c>
      <c r="E5" s="59" t="s">
        <v>140</v>
      </c>
      <c r="F5" s="59" t="s">
        <v>141</v>
      </c>
    </row>
    <row r="6" spans="3:4" ht="12.75">
      <c r="C6" s="59" t="s">
        <v>142</v>
      </c>
      <c r="D6" s="59" t="s">
        <v>143</v>
      </c>
    </row>
    <row r="7" spans="1:6" ht="12.75">
      <c r="A7" s="61" t="s">
        <v>146</v>
      </c>
      <c r="B7" s="60">
        <v>19237496.28</v>
      </c>
      <c r="C7" s="60">
        <v>17925500</v>
      </c>
      <c r="D7" s="60">
        <v>19098600</v>
      </c>
      <c r="E7" s="60">
        <v>107.31916141809154</v>
      </c>
      <c r="F7" s="60">
        <v>100.72725896138985</v>
      </c>
    </row>
    <row r="8" spans="1:6" ht="12.75">
      <c r="A8" s="61" t="s">
        <v>147</v>
      </c>
      <c r="B8" s="60">
        <v>7642051.61</v>
      </c>
      <c r="C8" s="60">
        <v>7348400</v>
      </c>
      <c r="D8" s="60">
        <v>7018500</v>
      </c>
      <c r="E8" s="60">
        <v>103.99612990582985</v>
      </c>
      <c r="F8" s="60">
        <v>108.88439994300776</v>
      </c>
    </row>
    <row r="9" spans="1:6" ht="12.75">
      <c r="A9" s="61" t="s">
        <v>148</v>
      </c>
      <c r="B9" s="60">
        <v>462758</v>
      </c>
      <c r="C9" s="60">
        <v>737300</v>
      </c>
      <c r="D9" s="60">
        <v>462300</v>
      </c>
      <c r="E9" s="60">
        <v>62.763868167638684</v>
      </c>
      <c r="F9" s="60">
        <v>100.09906986805103</v>
      </c>
    </row>
    <row r="10" spans="1:6" ht="12.75">
      <c r="A10" s="61" t="s">
        <v>149</v>
      </c>
      <c r="B10" s="60">
        <v>4484191.94</v>
      </c>
      <c r="C10" s="60">
        <v>4771300</v>
      </c>
      <c r="D10" s="60">
        <v>4484100</v>
      </c>
      <c r="E10" s="60">
        <v>93.98260306415443</v>
      </c>
      <c r="F10" s="60">
        <v>100.00205035570127</v>
      </c>
    </row>
    <row r="11" spans="1:6" ht="12.75">
      <c r="A11" s="58" t="s">
        <v>150</v>
      </c>
      <c r="B11" s="62">
        <v>31826497.830000002</v>
      </c>
      <c r="C11" s="62">
        <v>30782500</v>
      </c>
      <c r="D11" s="62">
        <v>31063500</v>
      </c>
      <c r="E11" s="62">
        <v>103.39153035003655</v>
      </c>
      <c r="F11" s="60">
        <v>102.4562519677435</v>
      </c>
    </row>
    <row r="14" s="75" customFormat="1" ht="15.75">
      <c r="A14" s="75" t="s">
        <v>151</v>
      </c>
    </row>
    <row r="16" spans="1:6" ht="12.75">
      <c r="A16" s="58" t="s">
        <v>152</v>
      </c>
      <c r="B16" s="59" t="s">
        <v>139</v>
      </c>
      <c r="C16" s="59" t="s">
        <v>9</v>
      </c>
      <c r="D16" s="59" t="s">
        <v>9</v>
      </c>
      <c r="E16" s="59" t="s">
        <v>140</v>
      </c>
      <c r="F16" s="59" t="s">
        <v>141</v>
      </c>
    </row>
    <row r="17" spans="3:4" ht="12.75">
      <c r="C17" s="59" t="s">
        <v>142</v>
      </c>
      <c r="D17" s="59" t="s">
        <v>143</v>
      </c>
    </row>
    <row r="18" spans="1:6" ht="12.75">
      <c r="A18" s="61" t="s">
        <v>153</v>
      </c>
      <c r="B18" s="60">
        <v>15771950.31</v>
      </c>
      <c r="C18" s="60">
        <v>14991500</v>
      </c>
      <c r="D18" s="60">
        <v>15674600</v>
      </c>
      <c r="E18" s="60">
        <v>105.20595210619351</v>
      </c>
      <c r="F18" s="60">
        <v>100.62107045793833</v>
      </c>
    </row>
    <row r="19" spans="1:6" ht="12.75">
      <c r="A19" s="61" t="s">
        <v>154</v>
      </c>
      <c r="B19" s="60">
        <v>1129939</v>
      </c>
      <c r="C19" s="60">
        <v>1054000</v>
      </c>
      <c r="D19" s="60">
        <v>1114000</v>
      </c>
      <c r="E19" s="60">
        <v>107.20483870967742</v>
      </c>
      <c r="F19" s="60">
        <v>101.43078994614004</v>
      </c>
    </row>
    <row r="20" spans="1:6" ht="12.75">
      <c r="A20" s="61" t="s">
        <v>155</v>
      </c>
      <c r="B20" s="60">
        <v>102070</v>
      </c>
      <c r="C20" s="60">
        <v>80000</v>
      </c>
      <c r="D20" s="60">
        <v>80000</v>
      </c>
      <c r="E20" s="60">
        <v>127.5875</v>
      </c>
      <c r="F20" s="60">
        <v>127.5875</v>
      </c>
    </row>
    <row r="21" spans="1:6" ht="12.75">
      <c r="A21" s="61" t="s">
        <v>156</v>
      </c>
      <c r="B21" s="60">
        <v>2062482.6</v>
      </c>
      <c r="C21" s="60">
        <v>1700000</v>
      </c>
      <c r="D21" s="60">
        <v>2060000</v>
      </c>
      <c r="E21" s="60">
        <v>121.32250588235294</v>
      </c>
      <c r="F21" s="60">
        <v>100.1205145631068</v>
      </c>
    </row>
    <row r="22" spans="1:5" ht="12.75">
      <c r="A22" s="61" t="s">
        <v>157</v>
      </c>
      <c r="B22" s="60">
        <v>171054.36999999732</v>
      </c>
      <c r="C22" s="60">
        <v>100000</v>
      </c>
      <c r="D22" s="60">
        <v>170000</v>
      </c>
      <c r="E22" s="60">
        <v>171.05436999999733</v>
      </c>
    </row>
    <row r="25" s="75" customFormat="1" ht="15.75">
      <c r="A25" s="75" t="s">
        <v>158</v>
      </c>
    </row>
    <row r="27" spans="1:6" ht="12.75">
      <c r="A27" s="58" t="s">
        <v>159</v>
      </c>
      <c r="B27" s="59" t="s">
        <v>131</v>
      </c>
      <c r="C27" s="59" t="s">
        <v>132</v>
      </c>
      <c r="D27" s="59" t="s">
        <v>133</v>
      </c>
      <c r="E27" s="59"/>
      <c r="F27" s="59"/>
    </row>
    <row r="28" spans="1:4" ht="12.75">
      <c r="A28" s="61" t="s">
        <v>160</v>
      </c>
      <c r="B28" s="60">
        <v>1616180.93</v>
      </c>
      <c r="C28" s="60">
        <v>1707227.96</v>
      </c>
      <c r="D28" s="60">
        <v>1770707.8</v>
      </c>
    </row>
    <row r="29" spans="1:4" ht="12.75">
      <c r="A29" s="61" t="s">
        <v>161</v>
      </c>
      <c r="B29" s="60">
        <v>1484132.23</v>
      </c>
      <c r="C29" s="60">
        <v>1557248.66</v>
      </c>
      <c r="D29" s="60">
        <v>1599984.6</v>
      </c>
    </row>
    <row r="30" spans="1:4" ht="12.75">
      <c r="A30" s="61" t="s">
        <v>162</v>
      </c>
      <c r="B30" s="60">
        <v>1787368.61</v>
      </c>
      <c r="C30" s="60">
        <v>1925726.63</v>
      </c>
      <c r="D30" s="60">
        <v>1810258.65</v>
      </c>
    </row>
    <row r="31" spans="1:4" ht="12.75">
      <c r="A31" s="61" t="s">
        <v>163</v>
      </c>
      <c r="B31" s="60">
        <v>867029.66</v>
      </c>
      <c r="C31" s="60">
        <v>697956.65</v>
      </c>
      <c r="D31" s="60">
        <v>752126.4</v>
      </c>
    </row>
    <row r="32" spans="1:4" ht="12.75">
      <c r="A32" s="61" t="s">
        <v>164</v>
      </c>
      <c r="B32" s="60">
        <v>1306404.11</v>
      </c>
      <c r="C32" s="60">
        <v>1372153.89</v>
      </c>
      <c r="D32" s="60">
        <v>1313747.06</v>
      </c>
    </row>
    <row r="33" spans="1:4" ht="12.75">
      <c r="A33" s="61" t="s">
        <v>165</v>
      </c>
      <c r="B33" s="60">
        <v>1187703.78</v>
      </c>
      <c r="C33" s="60">
        <v>884169.04</v>
      </c>
      <c r="D33" s="60">
        <v>895693.59</v>
      </c>
    </row>
    <row r="34" spans="1:4" ht="12.75">
      <c r="A34" s="61" t="s">
        <v>166</v>
      </c>
      <c r="B34" s="60">
        <v>1645091.99</v>
      </c>
      <c r="C34" s="60">
        <v>1874217.69</v>
      </c>
      <c r="D34" s="60">
        <v>1628062.7</v>
      </c>
    </row>
    <row r="35" spans="1:4" ht="12.75">
      <c r="A35" s="61" t="s">
        <v>167</v>
      </c>
      <c r="B35" s="60">
        <v>1487069.36</v>
      </c>
      <c r="C35" s="60">
        <v>1454359.77</v>
      </c>
      <c r="D35" s="60">
        <v>1492396.99</v>
      </c>
    </row>
    <row r="36" spans="1:4" ht="12.75">
      <c r="A36" s="61" t="s">
        <v>168</v>
      </c>
      <c r="B36" s="60">
        <v>991307.91</v>
      </c>
      <c r="C36" s="60">
        <v>915389.92</v>
      </c>
      <c r="D36" s="60">
        <v>785881.01</v>
      </c>
    </row>
    <row r="37" spans="1:4" ht="12.75">
      <c r="A37" s="61" t="s">
        <v>169</v>
      </c>
      <c r="B37" s="60">
        <v>958142.92</v>
      </c>
      <c r="C37" s="60">
        <v>964601.11</v>
      </c>
      <c r="D37" s="60">
        <v>1325440.92</v>
      </c>
    </row>
    <row r="38" spans="1:4" ht="12.75">
      <c r="A38" s="61" t="s">
        <v>170</v>
      </c>
      <c r="B38" s="60">
        <v>1541205.48</v>
      </c>
      <c r="C38" s="60">
        <v>1569192.08</v>
      </c>
      <c r="D38" s="60">
        <v>1520905.84</v>
      </c>
    </row>
    <row r="39" spans="1:4" ht="12.75">
      <c r="A39" s="61" t="s">
        <v>171</v>
      </c>
      <c r="B39" s="60">
        <v>712217.52</v>
      </c>
      <c r="C39" s="60">
        <v>695858.37</v>
      </c>
      <c r="D39" s="60">
        <v>876744.75</v>
      </c>
    </row>
    <row r="40" spans="1:4" ht="12.75">
      <c r="A40" s="58" t="s">
        <v>172</v>
      </c>
      <c r="B40" s="62">
        <v>15583854.5</v>
      </c>
      <c r="C40" s="62">
        <v>15618101.769999998</v>
      </c>
      <c r="D40" s="62">
        <v>15771950.31</v>
      </c>
    </row>
  </sheetData>
  <sheetProtection selectLockedCells="1" selectUnlockedCells="1"/>
  <mergeCells count="3">
    <mergeCell ref="A3:IV3"/>
    <mergeCell ref="A14:IV14"/>
    <mergeCell ref="A25:IV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4"/>
  <sheetViews>
    <sheetView workbookViewId="0" topLeftCell="A1">
      <selection activeCell="B65" sqref="B65"/>
    </sheetView>
  </sheetViews>
  <sheetFormatPr defaultColWidth="9.140625" defaultRowHeight="12.75"/>
  <cols>
    <col min="1" max="1" width="35.421875" style="0" customWidth="1"/>
    <col min="2" max="3" width="13.140625" style="0" customWidth="1"/>
    <col min="4" max="5" width="12.7109375" style="0" customWidth="1"/>
    <col min="6" max="6" width="5.57421875" style="0" customWidth="1"/>
  </cols>
  <sheetData>
    <row r="3" s="75" customFormat="1" ht="15.75">
      <c r="A3" s="75" t="s">
        <v>173</v>
      </c>
    </row>
    <row r="5" spans="1:6" ht="12.75">
      <c r="A5" s="58" t="s">
        <v>138</v>
      </c>
      <c r="B5" s="59" t="s">
        <v>139</v>
      </c>
      <c r="C5" s="59" t="s">
        <v>9</v>
      </c>
      <c r="D5" s="59" t="s">
        <v>9</v>
      </c>
      <c r="E5" s="59" t="s">
        <v>140</v>
      </c>
      <c r="F5" s="59" t="s">
        <v>141</v>
      </c>
    </row>
    <row r="6" spans="3:4" ht="12.75">
      <c r="C6" s="59" t="s">
        <v>142</v>
      </c>
      <c r="D6" s="59" t="s">
        <v>143</v>
      </c>
    </row>
    <row r="7" spans="1:6" ht="12.75">
      <c r="A7" s="61" t="s">
        <v>174</v>
      </c>
      <c r="B7" s="60">
        <v>23945412.61</v>
      </c>
      <c r="C7" s="60">
        <v>24701600</v>
      </c>
      <c r="D7" s="60">
        <v>25840700</v>
      </c>
      <c r="E7" s="60">
        <v>96.9387108932215</v>
      </c>
      <c r="F7" s="60">
        <v>92.66549516847454</v>
      </c>
    </row>
    <row r="8" spans="1:6" ht="12.75">
      <c r="A8" s="61" t="s">
        <v>175</v>
      </c>
      <c r="B8" s="60">
        <v>4830510.14</v>
      </c>
      <c r="C8" s="60">
        <v>6231700</v>
      </c>
      <c r="D8" s="60">
        <v>5373600</v>
      </c>
      <c r="E8" s="60">
        <v>77.51512653048125</v>
      </c>
      <c r="F8" s="60">
        <v>89.89337018013994</v>
      </c>
    </row>
    <row r="9" spans="1:6" ht="12.75">
      <c r="A9" s="58" t="s">
        <v>176</v>
      </c>
      <c r="B9" s="62">
        <v>28775922.75</v>
      </c>
      <c r="C9" s="62">
        <v>30933300</v>
      </c>
      <c r="D9" s="62">
        <v>31214300</v>
      </c>
      <c r="E9" s="62">
        <v>93.02571258158683</v>
      </c>
      <c r="F9" s="62">
        <v>92.1882686781379</v>
      </c>
    </row>
    <row r="12" s="75" customFormat="1" ht="15.75">
      <c r="A12" s="75" t="s">
        <v>177</v>
      </c>
    </row>
    <row r="14" spans="1:6" ht="12.75">
      <c r="A14" s="58" t="s">
        <v>178</v>
      </c>
      <c r="B14" s="59" t="s">
        <v>179</v>
      </c>
      <c r="C14" s="59" t="s">
        <v>82</v>
      </c>
      <c r="D14" s="59" t="s">
        <v>180</v>
      </c>
      <c r="E14" s="59" t="s">
        <v>82</v>
      </c>
      <c r="F14" s="59"/>
    </row>
    <row r="15" ht="12.75">
      <c r="A15" s="58" t="s">
        <v>181</v>
      </c>
    </row>
    <row r="16" spans="1:5" ht="12.75">
      <c r="A16" s="61" t="s">
        <v>182</v>
      </c>
      <c r="B16" s="60">
        <v>4454404</v>
      </c>
      <c r="C16" s="60">
        <v>13.397004013455362</v>
      </c>
      <c r="D16" s="60">
        <v>4612853</v>
      </c>
      <c r="E16" s="60">
        <v>16.04028580263155</v>
      </c>
    </row>
    <row r="17" spans="1:5" ht="12.75">
      <c r="A17" s="61" t="s">
        <v>183</v>
      </c>
      <c r="B17" s="60">
        <v>393059</v>
      </c>
      <c r="C17" s="60">
        <v>1.182158825406216</v>
      </c>
      <c r="D17" s="60">
        <v>423249</v>
      </c>
      <c r="E17" s="60">
        <v>1.4717648547824962</v>
      </c>
    </row>
    <row r="18" spans="1:5" ht="12.75">
      <c r="A18" s="61" t="s">
        <v>184</v>
      </c>
      <c r="B18" s="60">
        <v>1095000</v>
      </c>
      <c r="C18" s="60">
        <v>3.293306892399886</v>
      </c>
      <c r="D18" s="60">
        <v>1095000</v>
      </c>
      <c r="E18" s="60">
        <v>3.8076463641658536</v>
      </c>
    </row>
    <row r="19" spans="1:5" ht="12.75">
      <c r="A19" s="58" t="s">
        <v>185</v>
      </c>
      <c r="B19" s="62">
        <v>5942463</v>
      </c>
      <c r="C19" s="62">
        <v>17.872469731261464</v>
      </c>
      <c r="D19" s="62">
        <v>6131102</v>
      </c>
      <c r="E19" s="62">
        <v>21.319697021579902</v>
      </c>
    </row>
    <row r="20" spans="1:5" ht="12.75">
      <c r="A20" s="61" t="s">
        <v>186</v>
      </c>
      <c r="B20" s="60">
        <v>1481771.68</v>
      </c>
      <c r="C20" s="60">
        <v>4.456556060919596</v>
      </c>
      <c r="D20" s="60">
        <v>1086307.12</v>
      </c>
      <c r="E20" s="60">
        <v>3.7774185898040913</v>
      </c>
    </row>
    <row r="21" spans="1:5" ht="12.75">
      <c r="A21" s="61" t="s">
        <v>187</v>
      </c>
      <c r="B21" s="60">
        <v>2471701.4</v>
      </c>
      <c r="C21" s="60">
        <v>7.433855028835112</v>
      </c>
      <c r="D21" s="60">
        <v>2376171.7</v>
      </c>
      <c r="E21" s="60">
        <v>8.262668067706663</v>
      </c>
    </row>
    <row r="22" spans="1:5" ht="12.75">
      <c r="A22" s="61" t="s">
        <v>188</v>
      </c>
      <c r="B22" s="60">
        <v>6384804.149999999</v>
      </c>
      <c r="C22" s="60">
        <v>19.202848871067026</v>
      </c>
      <c r="D22" s="60">
        <v>6573335.82</v>
      </c>
      <c r="E22" s="60">
        <v>22.85747784060655</v>
      </c>
    </row>
    <row r="23" spans="1:5" ht="12.75">
      <c r="A23" s="61" t="s">
        <v>189</v>
      </c>
      <c r="B23" s="60">
        <v>3452079.1</v>
      </c>
      <c r="C23" s="60">
        <v>10.382425473186844</v>
      </c>
      <c r="D23" s="60">
        <v>1665117.26</v>
      </c>
      <c r="E23" s="60">
        <v>5.790116603606218</v>
      </c>
    </row>
    <row r="24" spans="1:5" ht="12.75">
      <c r="A24" s="61" t="s">
        <v>190</v>
      </c>
      <c r="B24" s="60">
        <v>1073474</v>
      </c>
      <c r="C24" s="60">
        <v>3.2285655917918494</v>
      </c>
      <c r="D24" s="60">
        <v>898965.8</v>
      </c>
      <c r="E24" s="60">
        <v>3.125976127743788</v>
      </c>
    </row>
    <row r="25" spans="1:5" ht="12.75">
      <c r="A25" s="61" t="s">
        <v>191</v>
      </c>
      <c r="B25" s="60">
        <v>27441</v>
      </c>
      <c r="C25" s="60">
        <v>0.08253117299940207</v>
      </c>
      <c r="D25" s="60">
        <v>13880</v>
      </c>
      <c r="E25" s="60">
        <v>0.04826496030559091</v>
      </c>
    </row>
    <row r="26" spans="1:5" ht="12.75">
      <c r="A26" s="61" t="s">
        <v>192</v>
      </c>
      <c r="B26" s="60">
        <v>1445987.29</v>
      </c>
      <c r="C26" s="60">
        <v>4.348931423269071</v>
      </c>
      <c r="D26" s="60">
        <v>1551665.51</v>
      </c>
      <c r="E26" s="60">
        <v>5.395610536578133</v>
      </c>
    </row>
    <row r="27" spans="1:5" ht="12.75">
      <c r="A27" s="58" t="s">
        <v>193</v>
      </c>
      <c r="B27" s="62">
        <v>16337258.62</v>
      </c>
      <c r="C27" s="62">
        <v>49.1357136220689</v>
      </c>
      <c r="D27" s="62">
        <v>14165443.21</v>
      </c>
      <c r="E27" s="62">
        <v>49.25753272635103</v>
      </c>
    </row>
    <row r="28" spans="1:5" ht="12.75">
      <c r="A28" s="61" t="s">
        <v>194</v>
      </c>
      <c r="B28" s="60">
        <v>3230000</v>
      </c>
      <c r="C28" s="60">
        <v>9.714503436028886</v>
      </c>
      <c r="D28" s="60">
        <v>3147000</v>
      </c>
      <c r="E28" s="60">
        <v>10.943071331534194</v>
      </c>
    </row>
    <row r="29" ht="12.75">
      <c r="A29" s="61" t="s">
        <v>195</v>
      </c>
    </row>
    <row r="30" spans="1:5" ht="12.75">
      <c r="A30" s="61" t="s">
        <v>196</v>
      </c>
      <c r="B30" s="60">
        <v>437449.6</v>
      </c>
      <c r="C30" s="60">
        <v>1.3156673815137654</v>
      </c>
      <c r="D30" s="60">
        <v>433867.4</v>
      </c>
      <c r="E30" s="60">
        <v>1.5086882448767964</v>
      </c>
    </row>
    <row r="31" ht="12.75">
      <c r="A31" s="61" t="s">
        <v>197</v>
      </c>
    </row>
    <row r="32" ht="12.75">
      <c r="A32" s="61" t="s">
        <v>198</v>
      </c>
    </row>
    <row r="33" spans="1:5" ht="12.75">
      <c r="A33" s="58" t="s">
        <v>199</v>
      </c>
      <c r="B33" s="62">
        <v>3667449.6</v>
      </c>
      <c r="C33" s="62">
        <v>11.030170817542652</v>
      </c>
      <c r="D33" s="62">
        <v>3580867.4</v>
      </c>
      <c r="E33" s="62">
        <v>12.45175957641099</v>
      </c>
    </row>
    <row r="34" spans="1:5" ht="12.75">
      <c r="A34" s="61" t="s">
        <v>200</v>
      </c>
      <c r="B34" s="60">
        <v>309041</v>
      </c>
      <c r="C34" s="60">
        <v>0.9294674477937471</v>
      </c>
      <c r="D34" s="60">
        <v>50000</v>
      </c>
      <c r="E34" s="60">
        <v>0.17386513078382893</v>
      </c>
    </row>
    <row r="35" spans="1:5" ht="12.75">
      <c r="A35" s="58" t="s">
        <v>172</v>
      </c>
      <c r="B35" s="62">
        <v>26256212.220000003</v>
      </c>
      <c r="C35" s="62">
        <v>78.96782161866678</v>
      </c>
      <c r="D35" s="62">
        <v>23927412.610000003</v>
      </c>
      <c r="E35" s="62">
        <v>83.20285445512576</v>
      </c>
    </row>
    <row r="36" ht="12.75">
      <c r="A36" s="58" t="s">
        <v>201</v>
      </c>
    </row>
    <row r="37" ht="12.75">
      <c r="A37" s="61" t="s">
        <v>202</v>
      </c>
    </row>
    <row r="38" spans="1:5" ht="12.75">
      <c r="A38" s="61" t="s">
        <v>203</v>
      </c>
      <c r="B38" s="60">
        <v>4595018.58</v>
      </c>
      <c r="C38" s="60">
        <v>13.819914484218755</v>
      </c>
      <c r="D38" s="60">
        <v>4478431.14</v>
      </c>
      <c r="E38" s="60">
        <v>15.572860317249441</v>
      </c>
    </row>
    <row r="39" spans="1:5" ht="12.75">
      <c r="A39" s="61" t="s">
        <v>204</v>
      </c>
      <c r="B39" s="60">
        <v>703514</v>
      </c>
      <c r="C39" s="60">
        <v>2.115879000091154</v>
      </c>
      <c r="D39" s="60">
        <v>51380</v>
      </c>
      <c r="E39" s="60">
        <v>0.1786638083934626</v>
      </c>
    </row>
    <row r="40" spans="1:5" ht="12.75">
      <c r="A40" s="61" t="s">
        <v>205</v>
      </c>
      <c r="B40" s="60">
        <v>315510</v>
      </c>
      <c r="C40" s="60">
        <v>0.9489235229416328</v>
      </c>
      <c r="D40" s="60">
        <v>161699</v>
      </c>
      <c r="E40" s="60">
        <v>0.5622763556522871</v>
      </c>
    </row>
    <row r="41" spans="1:3" ht="12.75">
      <c r="A41" s="61" t="s">
        <v>206</v>
      </c>
      <c r="B41" s="60">
        <v>879000</v>
      </c>
      <c r="C41" s="60">
        <v>2.6436682725292235</v>
      </c>
    </row>
    <row r="42" spans="1:5" ht="12.75">
      <c r="A42" s="58" t="s">
        <v>207</v>
      </c>
      <c r="B42" s="62">
        <v>6493042.58</v>
      </c>
      <c r="C42" s="62">
        <v>19.528385279780764</v>
      </c>
      <c r="D42" s="62">
        <v>4691510.14</v>
      </c>
      <c r="E42" s="62">
        <v>16.31380048129519</v>
      </c>
    </row>
    <row r="43" spans="1:5" ht="12.75">
      <c r="A43" s="61" t="s">
        <v>208</v>
      </c>
      <c r="D43" s="60">
        <v>45000</v>
      </c>
      <c r="E43" s="60">
        <v>0.15647861770544605</v>
      </c>
    </row>
    <row r="44" spans="1:5" ht="12.75">
      <c r="A44" s="61" t="s">
        <v>209</v>
      </c>
      <c r="B44" s="60">
        <v>75000</v>
      </c>
      <c r="C44" s="60">
        <v>0.2255689652328689</v>
      </c>
      <c r="D44" s="60">
        <v>94000</v>
      </c>
      <c r="E44" s="60">
        <v>0.32686644587359837</v>
      </c>
    </row>
    <row r="45" spans="1:5" ht="12.75">
      <c r="A45" s="58" t="s">
        <v>210</v>
      </c>
      <c r="B45" s="62">
        <v>75000</v>
      </c>
      <c r="C45" s="62">
        <v>0.2255689652328689</v>
      </c>
      <c r="D45" s="62">
        <v>139000</v>
      </c>
      <c r="E45" s="62">
        <v>0.48334506357904444</v>
      </c>
    </row>
    <row r="46" spans="1:3" ht="12.75">
      <c r="A46" s="61" t="s">
        <v>200</v>
      </c>
      <c r="B46" s="60">
        <v>425000</v>
      </c>
      <c r="C46" s="60">
        <v>1.2782241363195903</v>
      </c>
    </row>
    <row r="47" spans="1:5" ht="12.75">
      <c r="A47" s="58" t="s">
        <v>172</v>
      </c>
      <c r="B47" s="62">
        <v>6993042.58</v>
      </c>
      <c r="C47" s="62">
        <v>21.032178381333225</v>
      </c>
      <c r="D47" s="62">
        <v>4830510.14</v>
      </c>
      <c r="E47" s="62">
        <v>16.797145544874233</v>
      </c>
    </row>
    <row r="48" spans="1:5" ht="12.75">
      <c r="A48" s="58" t="s">
        <v>211</v>
      </c>
      <c r="B48" s="62">
        <v>33249254.800000004</v>
      </c>
      <c r="C48" s="62">
        <v>100</v>
      </c>
      <c r="D48" s="62">
        <v>28757922.750000004</v>
      </c>
      <c r="E48" s="62">
        <v>100</v>
      </c>
    </row>
    <row r="56" s="75" customFormat="1" ht="15.75">
      <c r="A56" s="75" t="s">
        <v>212</v>
      </c>
    </row>
    <row r="58" spans="1:6" ht="12.75">
      <c r="A58" s="58" t="s">
        <v>213</v>
      </c>
      <c r="B58" s="59" t="s">
        <v>214</v>
      </c>
      <c r="C58" s="59" t="s">
        <v>215</v>
      </c>
      <c r="D58" s="59" t="s">
        <v>214</v>
      </c>
      <c r="E58" s="59" t="s">
        <v>215</v>
      </c>
      <c r="F58" s="59"/>
    </row>
    <row r="59" spans="1:5" ht="12.75">
      <c r="A59" s="59" t="s">
        <v>216</v>
      </c>
      <c r="B59" s="59" t="s">
        <v>217</v>
      </c>
      <c r="C59" s="59" t="s">
        <v>217</v>
      </c>
      <c r="D59" s="59" t="s">
        <v>139</v>
      </c>
      <c r="E59" s="59" t="s">
        <v>139</v>
      </c>
    </row>
    <row r="60" spans="1:4" ht="12.75">
      <c r="A60" s="61" t="s">
        <v>218</v>
      </c>
      <c r="B60" s="60">
        <v>22716800</v>
      </c>
      <c r="D60" s="60">
        <v>23932332.220000003</v>
      </c>
    </row>
    <row r="61" spans="1:5" ht="12.75">
      <c r="A61" s="61" t="s">
        <v>219</v>
      </c>
      <c r="B61" s="60">
        <v>163000</v>
      </c>
      <c r="C61" s="60">
        <v>255000</v>
      </c>
      <c r="D61" s="60">
        <v>96374</v>
      </c>
      <c r="E61" s="60">
        <v>334355.56</v>
      </c>
    </row>
    <row r="62" spans="1:4" ht="12.75">
      <c r="A62" s="61" t="s">
        <v>220</v>
      </c>
      <c r="B62" s="60">
        <v>2200</v>
      </c>
      <c r="D62" s="60">
        <v>2283</v>
      </c>
    </row>
    <row r="63" ht="12.75">
      <c r="A63" s="61" t="s">
        <v>221</v>
      </c>
    </row>
    <row r="64" spans="1:5" ht="12.75">
      <c r="A64" s="61" t="s">
        <v>222</v>
      </c>
      <c r="C64" s="60">
        <v>182800</v>
      </c>
      <c r="D64" s="60">
        <v>50</v>
      </c>
      <c r="E64" s="60">
        <v>324476</v>
      </c>
    </row>
    <row r="65" spans="1:5" ht="12.75">
      <c r="A65" s="61" t="s">
        <v>223</v>
      </c>
      <c r="C65" s="60">
        <v>910000</v>
      </c>
      <c r="D65" s="60">
        <v>755</v>
      </c>
      <c r="E65" s="60">
        <v>1702280.73</v>
      </c>
    </row>
    <row r="66" spans="1:5" ht="12.75">
      <c r="A66" s="61" t="s">
        <v>224</v>
      </c>
      <c r="B66" s="60">
        <v>1200000</v>
      </c>
      <c r="C66" s="60">
        <v>1260000</v>
      </c>
      <c r="D66" s="60">
        <v>1043457</v>
      </c>
      <c r="E66" s="60">
        <v>1369941.8</v>
      </c>
    </row>
    <row r="67" spans="1:5" ht="12.75">
      <c r="A67" s="61" t="s">
        <v>225</v>
      </c>
      <c r="C67" s="60">
        <v>3492000</v>
      </c>
      <c r="E67" s="60">
        <v>3414971</v>
      </c>
    </row>
    <row r="68" spans="1:5" ht="12.75">
      <c r="A68" s="61" t="s">
        <v>226</v>
      </c>
      <c r="B68" s="60">
        <v>56000</v>
      </c>
      <c r="C68" s="60">
        <v>1380000</v>
      </c>
      <c r="D68" s="60">
        <v>103313</v>
      </c>
      <c r="E68" s="60">
        <v>1772665.53</v>
      </c>
    </row>
    <row r="69" spans="1:5" ht="12.75">
      <c r="A69" s="61" t="s">
        <v>227</v>
      </c>
      <c r="B69" s="60">
        <v>155000</v>
      </c>
      <c r="C69" s="60">
        <v>910000</v>
      </c>
      <c r="D69" s="60">
        <v>7345</v>
      </c>
      <c r="E69" s="60">
        <v>674277</v>
      </c>
    </row>
    <row r="70" spans="1:5" ht="12.75">
      <c r="A70" s="61" t="s">
        <v>228</v>
      </c>
      <c r="C70" s="60">
        <v>40000</v>
      </c>
      <c r="E70" s="60">
        <v>99902</v>
      </c>
    </row>
    <row r="71" ht="12.75">
      <c r="A71" s="61" t="s">
        <v>229</v>
      </c>
    </row>
    <row r="72" spans="1:5" ht="12.75">
      <c r="A72" s="61" t="s">
        <v>230</v>
      </c>
      <c r="B72" s="60">
        <v>3541200</v>
      </c>
      <c r="C72" s="60">
        <v>4963400</v>
      </c>
      <c r="D72" s="60">
        <v>3684812</v>
      </c>
      <c r="E72" s="60">
        <v>4006520.78</v>
      </c>
    </row>
    <row r="73" spans="1:5" ht="12.75">
      <c r="A73" s="61" t="s">
        <v>231</v>
      </c>
      <c r="C73" s="60">
        <v>1300000</v>
      </c>
      <c r="D73" s="60">
        <v>21598</v>
      </c>
      <c r="E73" s="60">
        <v>1504298</v>
      </c>
    </row>
    <row r="74" spans="1:5" ht="12.75">
      <c r="A74" s="61" t="s">
        <v>232</v>
      </c>
      <c r="B74" s="60">
        <v>100000</v>
      </c>
      <c r="C74" s="60">
        <v>100000</v>
      </c>
      <c r="D74" s="60">
        <v>125919</v>
      </c>
      <c r="E74" s="60">
        <v>72636</v>
      </c>
    </row>
    <row r="75" spans="1:5" ht="12.75">
      <c r="A75" s="61" t="s">
        <v>233</v>
      </c>
      <c r="B75" s="60">
        <v>810000</v>
      </c>
      <c r="C75" s="60">
        <v>1843000</v>
      </c>
      <c r="D75" s="60">
        <v>407451</v>
      </c>
      <c r="E75" s="60">
        <v>1350086.3</v>
      </c>
    </row>
    <row r="76" spans="1:3" ht="12.75">
      <c r="A76" s="61" t="s">
        <v>234</v>
      </c>
      <c r="C76" s="60">
        <v>301000</v>
      </c>
    </row>
    <row r="77" spans="1:5" ht="12.75">
      <c r="A77" s="61" t="s">
        <v>235</v>
      </c>
      <c r="C77" s="60">
        <v>1310900</v>
      </c>
      <c r="E77" s="60">
        <v>297511.1</v>
      </c>
    </row>
    <row r="78" spans="1:5" ht="12.75">
      <c r="A78" s="61" t="s">
        <v>236</v>
      </c>
      <c r="B78" s="60">
        <v>280000</v>
      </c>
      <c r="C78" s="60">
        <v>1715000</v>
      </c>
      <c r="D78" s="60">
        <v>362038</v>
      </c>
      <c r="E78" s="60">
        <v>1727892.4</v>
      </c>
    </row>
    <row r="79" spans="1:5" ht="12.75">
      <c r="A79" s="61" t="s">
        <v>237</v>
      </c>
      <c r="C79" s="60">
        <v>240000</v>
      </c>
      <c r="E79" s="60">
        <v>464393</v>
      </c>
    </row>
    <row r="80" ht="12.75">
      <c r="A80" s="61" t="s">
        <v>238</v>
      </c>
    </row>
    <row r="81" spans="1:5" ht="12.75">
      <c r="A81" s="61" t="s">
        <v>239</v>
      </c>
      <c r="B81" s="60">
        <v>1430000</v>
      </c>
      <c r="C81" s="60">
        <v>2144000</v>
      </c>
      <c r="D81" s="60">
        <v>1666702</v>
      </c>
      <c r="E81" s="60">
        <v>2014314.22</v>
      </c>
    </row>
    <row r="82" spans="1:5" ht="12.75">
      <c r="A82" s="61" t="s">
        <v>240</v>
      </c>
      <c r="C82" s="60">
        <v>10200</v>
      </c>
      <c r="E82" s="60">
        <v>200</v>
      </c>
    </row>
    <row r="83" spans="1:5" ht="12.75">
      <c r="A83" s="61" t="s">
        <v>241</v>
      </c>
      <c r="B83" s="60">
        <v>77300</v>
      </c>
      <c r="C83" s="60">
        <v>800700</v>
      </c>
      <c r="D83" s="60">
        <v>77000</v>
      </c>
      <c r="E83" s="60">
        <v>457137.2</v>
      </c>
    </row>
    <row r="84" spans="1:5" ht="12.75">
      <c r="A84" s="61" t="s">
        <v>242</v>
      </c>
      <c r="C84" s="60">
        <v>1590000</v>
      </c>
      <c r="E84" s="60">
        <v>1583204.27</v>
      </c>
    </row>
    <row r="85" spans="1:5" ht="12.75">
      <c r="A85" s="61" t="s">
        <v>243</v>
      </c>
      <c r="B85" s="60">
        <v>241000</v>
      </c>
      <c r="C85" s="60">
        <v>4803700</v>
      </c>
      <c r="D85" s="60">
        <v>277309.4</v>
      </c>
      <c r="E85" s="60">
        <v>4468458.56</v>
      </c>
    </row>
    <row r="86" ht="12.75">
      <c r="A86" s="61" t="s">
        <v>244</v>
      </c>
    </row>
    <row r="87" spans="1:5" ht="12.75">
      <c r="A87" s="61" t="s">
        <v>245</v>
      </c>
      <c r="B87" s="60">
        <v>10000</v>
      </c>
      <c r="C87" s="60">
        <v>1071500</v>
      </c>
      <c r="D87" s="60">
        <v>17759.21</v>
      </c>
      <c r="E87" s="60">
        <v>1062597.5</v>
      </c>
    </row>
    <row r="88" spans="1:5" ht="12.75">
      <c r="A88" s="61" t="s">
        <v>246</v>
      </c>
      <c r="C88" s="60">
        <v>310100</v>
      </c>
      <c r="E88" s="60">
        <v>-3559.2</v>
      </c>
    </row>
    <row r="89" spans="1:5" ht="12.75">
      <c r="A89" s="61" t="s">
        <v>247</v>
      </c>
      <c r="E89" s="60">
        <v>77363</v>
      </c>
    </row>
    <row r="90" spans="1:5" ht="12.75">
      <c r="A90" s="58" t="s">
        <v>110</v>
      </c>
      <c r="B90" s="62">
        <v>30782500</v>
      </c>
      <c r="C90" s="62">
        <v>30933300</v>
      </c>
      <c r="D90" s="62">
        <v>31826497.830000002</v>
      </c>
      <c r="E90" s="62">
        <v>28775922.75</v>
      </c>
    </row>
    <row r="91" spans="1:4" ht="12.75">
      <c r="A91" s="61" t="s">
        <v>248</v>
      </c>
      <c r="D91" s="60">
        <v>121516.86</v>
      </c>
    </row>
    <row r="92" spans="1:5" ht="12.75">
      <c r="A92" s="61" t="s">
        <v>249</v>
      </c>
      <c r="C92" s="60">
        <v>2430000</v>
      </c>
      <c r="E92" s="60">
        <v>2430019.96</v>
      </c>
    </row>
    <row r="93" spans="1:5" ht="12.75">
      <c r="A93" s="61" t="s">
        <v>250</v>
      </c>
      <c r="C93" s="60">
        <v>2580800</v>
      </c>
      <c r="E93" s="60">
        <v>742071.98</v>
      </c>
    </row>
    <row r="94" spans="1:5" ht="12.75">
      <c r="A94" s="58" t="s">
        <v>172</v>
      </c>
      <c r="C94" s="62">
        <v>-5010800</v>
      </c>
      <c r="E94" s="62">
        <v>3050575.08</v>
      </c>
    </row>
  </sheetData>
  <sheetProtection selectLockedCells="1" selectUnlockedCells="1"/>
  <mergeCells count="3">
    <mergeCell ref="A3:IV3"/>
    <mergeCell ref="A12:IV12"/>
    <mergeCell ref="A56:IV56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0"/>
  <sheetViews>
    <sheetView workbookViewId="0" topLeftCell="A31">
      <selection activeCell="A35" sqref="A35"/>
    </sheetView>
  </sheetViews>
  <sheetFormatPr defaultColWidth="9.140625" defaultRowHeight="12.75"/>
  <cols>
    <col min="1" max="1" width="50.00390625" style="0" customWidth="1"/>
    <col min="2" max="2" width="15.57421875" style="0" customWidth="1"/>
    <col min="3" max="3" width="12.7109375" style="0" customWidth="1"/>
    <col min="4" max="4" width="15.57421875" style="0" customWidth="1"/>
    <col min="5" max="5" width="12.7109375" style="0" customWidth="1"/>
    <col min="6" max="6" width="15.57421875" style="0" customWidth="1"/>
    <col min="7" max="7" width="12.7109375" style="0" customWidth="1"/>
  </cols>
  <sheetData>
    <row r="3" s="75" customFormat="1" ht="15.75">
      <c r="A3" s="75" t="s">
        <v>251</v>
      </c>
    </row>
    <row r="5" spans="1:6" ht="12.75">
      <c r="A5" s="58" t="s">
        <v>252</v>
      </c>
      <c r="B5" s="59" t="s">
        <v>253</v>
      </c>
      <c r="C5" s="59"/>
      <c r="D5" s="59" t="s">
        <v>254</v>
      </c>
      <c r="E5" s="59"/>
      <c r="F5" s="59" t="s">
        <v>255</v>
      </c>
    </row>
    <row r="6" spans="1:7" ht="12.75">
      <c r="A6" s="59" t="s">
        <v>159</v>
      </c>
      <c r="B6" s="59" t="s">
        <v>214</v>
      </c>
      <c r="C6" s="59" t="s">
        <v>215</v>
      </c>
      <c r="D6" s="59" t="s">
        <v>214</v>
      </c>
      <c r="E6" s="59" t="s">
        <v>215</v>
      </c>
      <c r="F6" s="59" t="s">
        <v>214</v>
      </c>
      <c r="G6" s="59" t="s">
        <v>215</v>
      </c>
    </row>
    <row r="7" spans="1:7" ht="12.75">
      <c r="A7" s="61" t="s">
        <v>160</v>
      </c>
      <c r="B7" s="60">
        <v>2525004.54</v>
      </c>
      <c r="C7" s="60">
        <v>1965050.23</v>
      </c>
      <c r="D7" s="60">
        <v>2547233.4</v>
      </c>
      <c r="E7" s="60">
        <v>834653.56</v>
      </c>
      <c r="F7" s="60">
        <v>2880185.63</v>
      </c>
      <c r="G7" s="60">
        <v>800819.75</v>
      </c>
    </row>
    <row r="8" spans="1:7" ht="12.75">
      <c r="A8" s="61" t="s">
        <v>161</v>
      </c>
      <c r="B8" s="60">
        <v>4175626.57</v>
      </c>
      <c r="C8" s="60">
        <v>2140285.11</v>
      </c>
      <c r="D8" s="60">
        <v>2774310.73</v>
      </c>
      <c r="E8" s="60">
        <v>2574442.82</v>
      </c>
      <c r="F8" s="60">
        <v>3417450.9</v>
      </c>
      <c r="G8" s="60">
        <v>1698989.76</v>
      </c>
    </row>
    <row r="9" spans="1:7" ht="12.75">
      <c r="A9" s="61" t="s">
        <v>162</v>
      </c>
      <c r="B9" s="60">
        <v>3873490.96</v>
      </c>
      <c r="C9" s="60">
        <v>5190911.61</v>
      </c>
      <c r="D9" s="60">
        <v>4118615.08</v>
      </c>
      <c r="E9" s="60">
        <v>4541409.64</v>
      </c>
      <c r="F9" s="60">
        <v>3185077.23</v>
      </c>
      <c r="G9" s="60">
        <v>4126859.6</v>
      </c>
    </row>
    <row r="10" spans="1:7" ht="12.75">
      <c r="A10" s="61" t="s">
        <v>163</v>
      </c>
      <c r="B10" s="60">
        <v>1924841.62</v>
      </c>
      <c r="C10" s="60">
        <v>3029604.47</v>
      </c>
      <c r="D10" s="60">
        <v>1735447.36</v>
      </c>
      <c r="E10" s="60">
        <v>3877177.18</v>
      </c>
      <c r="F10" s="60">
        <v>1612691.25</v>
      </c>
      <c r="G10" s="60">
        <v>2633604.06</v>
      </c>
    </row>
    <row r="11" spans="1:7" ht="12.75">
      <c r="A11" s="61" t="s">
        <v>164</v>
      </c>
      <c r="B11" s="60">
        <v>3310538.48</v>
      </c>
      <c r="C11" s="60">
        <v>2404373.98</v>
      </c>
      <c r="D11" s="60">
        <v>2542484.57</v>
      </c>
      <c r="E11" s="60">
        <v>2588253.36</v>
      </c>
      <c r="F11" s="60">
        <v>2559198.07</v>
      </c>
      <c r="G11" s="60">
        <v>1467820.18</v>
      </c>
    </row>
    <row r="12" spans="1:7" ht="12.75">
      <c r="A12" s="61" t="s">
        <v>165</v>
      </c>
      <c r="B12" s="60">
        <v>4195771.34</v>
      </c>
      <c r="C12" s="60">
        <v>3202683.72</v>
      </c>
      <c r="D12" s="60">
        <v>2979434.98</v>
      </c>
      <c r="E12" s="60">
        <v>2507102.66</v>
      </c>
      <c r="F12" s="60">
        <v>2942289.87</v>
      </c>
      <c r="G12" s="60">
        <v>3630401.99</v>
      </c>
    </row>
    <row r="13" spans="1:7" ht="12.75">
      <c r="A13" s="61" t="s">
        <v>166</v>
      </c>
      <c r="B13" s="60">
        <v>2758794.91</v>
      </c>
      <c r="C13" s="60">
        <v>2421988.18</v>
      </c>
      <c r="D13" s="60">
        <v>2999192.37</v>
      </c>
      <c r="E13" s="60">
        <v>2977423.09</v>
      </c>
      <c r="F13" s="60">
        <v>2495927.2</v>
      </c>
      <c r="G13" s="60">
        <v>2670080.51</v>
      </c>
    </row>
    <row r="14" spans="1:7" ht="12.75">
      <c r="A14" s="61" t="s">
        <v>167</v>
      </c>
      <c r="B14" s="60">
        <v>2308732.1</v>
      </c>
      <c r="C14" s="60">
        <v>3365959.39</v>
      </c>
      <c r="D14" s="60">
        <v>2410475.12</v>
      </c>
      <c r="E14" s="60">
        <v>2611142.54</v>
      </c>
      <c r="F14" s="60">
        <v>2634995.77</v>
      </c>
      <c r="G14" s="60">
        <v>1792358.68</v>
      </c>
    </row>
    <row r="15" spans="1:7" ht="12.75">
      <c r="A15" s="61" t="s">
        <v>168</v>
      </c>
      <c r="B15" s="60">
        <v>3663418.71</v>
      </c>
      <c r="C15" s="60">
        <v>2373542.3</v>
      </c>
      <c r="D15" s="60">
        <v>1861876.51</v>
      </c>
      <c r="E15" s="60">
        <v>2448272.3</v>
      </c>
      <c r="F15" s="60">
        <v>1734126.88</v>
      </c>
      <c r="G15" s="60">
        <v>2396541.36</v>
      </c>
    </row>
    <row r="16" spans="1:7" ht="12.75">
      <c r="A16" s="61" t="s">
        <v>169</v>
      </c>
      <c r="B16" s="60">
        <v>2744284.71</v>
      </c>
      <c r="C16" s="60">
        <v>3946984.47</v>
      </c>
      <c r="D16" s="60">
        <v>4576679.27</v>
      </c>
      <c r="E16" s="60">
        <v>3186213.38</v>
      </c>
      <c r="F16" s="60">
        <v>2450852.68</v>
      </c>
      <c r="G16" s="60">
        <v>2647385.36</v>
      </c>
    </row>
    <row r="17" spans="1:7" ht="12.75">
      <c r="A17" s="61" t="s">
        <v>170</v>
      </c>
      <c r="B17" s="60">
        <v>3755028.63</v>
      </c>
      <c r="C17" s="60">
        <v>2132678.68</v>
      </c>
      <c r="D17" s="60">
        <v>2892145.53</v>
      </c>
      <c r="E17" s="60">
        <v>1810974.63</v>
      </c>
      <c r="F17" s="60">
        <v>3676901.07</v>
      </c>
      <c r="G17" s="60">
        <v>2285856.85</v>
      </c>
    </row>
    <row r="18" spans="1:7" ht="12.75">
      <c r="A18" s="61" t="s">
        <v>171</v>
      </c>
      <c r="B18" s="60">
        <v>4770132.18</v>
      </c>
      <c r="C18" s="60">
        <v>3719041.24</v>
      </c>
      <c r="D18" s="60">
        <v>4291469.84</v>
      </c>
      <c r="E18" s="60">
        <v>3903781.64</v>
      </c>
      <c r="F18" s="60">
        <v>2236801.28</v>
      </c>
      <c r="G18" s="60">
        <v>2625204.65</v>
      </c>
    </row>
    <row r="19" spans="1:7" ht="12.75">
      <c r="A19" s="58" t="s">
        <v>172</v>
      </c>
      <c r="B19" s="62">
        <v>40005664.75000001</v>
      </c>
      <c r="C19" s="62">
        <v>35893103.38</v>
      </c>
      <c r="D19" s="62">
        <v>35729364.760000005</v>
      </c>
      <c r="E19" s="62">
        <v>33860846.8</v>
      </c>
      <c r="F19" s="62">
        <v>31826497.83</v>
      </c>
      <c r="G19" s="62">
        <v>28775922.75</v>
      </c>
    </row>
    <row r="25" s="75" customFormat="1" ht="15.75">
      <c r="A25" s="75" t="s">
        <v>256</v>
      </c>
    </row>
    <row r="27" spans="1:6" ht="12.75">
      <c r="A27" s="58" t="s">
        <v>257</v>
      </c>
      <c r="B27" s="59" t="s">
        <v>139</v>
      </c>
      <c r="C27" s="59" t="s">
        <v>9</v>
      </c>
      <c r="D27" s="59" t="s">
        <v>9</v>
      </c>
      <c r="E27" s="59" t="s">
        <v>140</v>
      </c>
      <c r="F27" s="59" t="s">
        <v>141</v>
      </c>
    </row>
    <row r="28" spans="3:4" ht="12.75">
      <c r="C28" s="59" t="s">
        <v>142</v>
      </c>
      <c r="D28" s="59" t="s">
        <v>143</v>
      </c>
    </row>
    <row r="29" spans="1:6" ht="12.75">
      <c r="A29" s="61" t="s">
        <v>258</v>
      </c>
      <c r="B29" s="60">
        <v>-742071.98</v>
      </c>
      <c r="C29" s="60">
        <v>2580800</v>
      </c>
      <c r="D29" s="60">
        <v>2580800</v>
      </c>
      <c r="E29" s="60">
        <v>-28.753564011159327</v>
      </c>
      <c r="F29" s="60">
        <v>-28.753564011159327</v>
      </c>
    </row>
    <row r="30" spans="1:6" ht="12.75">
      <c r="A30" s="61" t="s">
        <v>259</v>
      </c>
      <c r="B30" s="60">
        <v>-2430019.96</v>
      </c>
      <c r="C30" s="60">
        <v>-2430000</v>
      </c>
      <c r="D30" s="60">
        <v>-2430000</v>
      </c>
      <c r="E30" s="60">
        <v>100.00082139917694</v>
      </c>
      <c r="F30" s="60">
        <v>100.00082139917694</v>
      </c>
    </row>
    <row r="31" spans="1:2" ht="12.75">
      <c r="A31" s="61" t="s">
        <v>260</v>
      </c>
      <c r="B31" s="60">
        <v>121516.86</v>
      </c>
    </row>
    <row r="32" spans="1:6" ht="12.75">
      <c r="A32" s="58" t="s">
        <v>261</v>
      </c>
      <c r="B32" s="62">
        <v>-3050575.08</v>
      </c>
      <c r="C32" s="62">
        <v>150800</v>
      </c>
      <c r="D32" s="62">
        <v>150800</v>
      </c>
      <c r="E32" s="62">
        <v>-2022.927771883289</v>
      </c>
      <c r="F32" s="60">
        <v>-2022.927771883289</v>
      </c>
    </row>
    <row r="38" s="75" customFormat="1" ht="15.75">
      <c r="A38" s="75" t="s">
        <v>262</v>
      </c>
    </row>
    <row r="40" spans="1:6" ht="12.75">
      <c r="A40" s="58" t="s">
        <v>263</v>
      </c>
      <c r="B40" s="59" t="s">
        <v>133</v>
      </c>
      <c r="C40" s="59"/>
      <c r="D40" s="59"/>
      <c r="E40" s="59"/>
      <c r="F40" s="59"/>
    </row>
    <row r="41" spans="1:2" ht="12.75">
      <c r="A41" s="58" t="s">
        <v>264</v>
      </c>
      <c r="B41" s="62">
        <v>2173</v>
      </c>
    </row>
    <row r="42" spans="1:2" ht="12.75">
      <c r="A42" s="61" t="s">
        <v>265</v>
      </c>
      <c r="B42" s="60">
        <v>31826497.83</v>
      </c>
    </row>
    <row r="43" spans="1:2" ht="12.75">
      <c r="A43" s="61" t="s">
        <v>266</v>
      </c>
      <c r="B43" s="60">
        <v>1197566.74</v>
      </c>
    </row>
    <row r="44" spans="1:2" ht="12.75">
      <c r="A44" s="58" t="s">
        <v>267</v>
      </c>
      <c r="B44" s="62">
        <v>2430019.96</v>
      </c>
    </row>
    <row r="45" spans="1:2" ht="12.75">
      <c r="A45" s="58" t="s">
        <v>268</v>
      </c>
      <c r="B45" s="62">
        <v>3627586.7</v>
      </c>
    </row>
    <row r="46" spans="1:2" ht="12.75">
      <c r="A46" s="58" t="s">
        <v>269</v>
      </c>
      <c r="B46" s="62">
        <v>11.4</v>
      </c>
    </row>
    <row r="47" spans="1:2" ht="12.75">
      <c r="A47" s="61" t="s">
        <v>270</v>
      </c>
      <c r="B47" s="60">
        <v>424300939.66</v>
      </c>
    </row>
    <row r="48" spans="1:2" ht="12.75">
      <c r="A48" s="61" t="s">
        <v>271</v>
      </c>
      <c r="B48" s="60">
        <v>56952267.12</v>
      </c>
    </row>
    <row r="49" spans="1:2" ht="12.75">
      <c r="A49" s="61" t="s">
        <v>272</v>
      </c>
      <c r="B49" s="60">
        <v>3380853.44</v>
      </c>
    </row>
    <row r="50" spans="1:2" ht="12.75">
      <c r="A50" s="61" t="s">
        <v>273</v>
      </c>
      <c r="B50" s="60">
        <v>23885723.68</v>
      </c>
    </row>
    <row r="51" ht="12.75">
      <c r="A51" s="61" t="s">
        <v>274</v>
      </c>
    </row>
    <row r="52" spans="1:2" ht="12.75">
      <c r="A52" s="58" t="s">
        <v>275</v>
      </c>
      <c r="B52" s="62">
        <v>23885723.68</v>
      </c>
    </row>
    <row r="53" spans="1:2" ht="12.75">
      <c r="A53" s="58" t="s">
        <v>276</v>
      </c>
      <c r="B53" s="62">
        <v>13.42</v>
      </c>
    </row>
    <row r="54" spans="1:2" ht="12.75">
      <c r="A54" s="58" t="s">
        <v>277</v>
      </c>
      <c r="B54" s="62">
        <v>41.94</v>
      </c>
    </row>
    <row r="55" spans="1:2" ht="12.75">
      <c r="A55" s="58" t="s">
        <v>278</v>
      </c>
      <c r="B55" s="62">
        <v>2478268.65</v>
      </c>
    </row>
    <row r="56" spans="1:2" ht="12.75">
      <c r="A56" s="61" t="s">
        <v>279</v>
      </c>
      <c r="B56" s="60">
        <v>30158566.26</v>
      </c>
    </row>
    <row r="57" spans="1:2" ht="12.75">
      <c r="A57" s="61" t="s">
        <v>280</v>
      </c>
      <c r="B57" s="60">
        <v>5162524.6</v>
      </c>
    </row>
    <row r="58" spans="1:2" ht="12.75">
      <c r="A58" s="58" t="s">
        <v>281</v>
      </c>
      <c r="B58" s="62">
        <v>5.84</v>
      </c>
    </row>
    <row r="59" ht="12.75">
      <c r="A59" s="58" t="s">
        <v>282</v>
      </c>
    </row>
    <row r="60" ht="12.75">
      <c r="A60" s="58" t="s">
        <v>283</v>
      </c>
    </row>
  </sheetData>
  <sheetProtection selectLockedCells="1" selectUnlockedCells="1"/>
  <mergeCells count="3">
    <mergeCell ref="A3:IV3"/>
    <mergeCell ref="A25:IV25"/>
    <mergeCell ref="A38:IV3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F44" sqref="F44"/>
    </sheetView>
  </sheetViews>
  <sheetFormatPr defaultColWidth="9.140625" defaultRowHeight="12.75"/>
  <cols>
    <col min="1" max="1" width="29.8515625" style="0" customWidth="1"/>
    <col min="2" max="3" width="12.7109375" style="0" customWidth="1"/>
    <col min="4" max="4" width="11.7109375" style="0" customWidth="1"/>
  </cols>
  <sheetData>
    <row r="3" s="75" customFormat="1" ht="15.75">
      <c r="A3" s="75" t="s">
        <v>284</v>
      </c>
    </row>
    <row r="5" spans="1:6" ht="12.75">
      <c r="A5" s="58" t="s">
        <v>285</v>
      </c>
      <c r="B5" s="59" t="s">
        <v>131</v>
      </c>
      <c r="C5" s="59" t="s">
        <v>132</v>
      </c>
      <c r="D5" s="59" t="s">
        <v>133</v>
      </c>
      <c r="E5" s="59"/>
      <c r="F5" s="59"/>
    </row>
    <row r="6" spans="1:4" ht="12.75">
      <c r="A6" s="61" t="s">
        <v>286</v>
      </c>
      <c r="B6" s="60">
        <v>1333338</v>
      </c>
      <c r="C6" s="60">
        <v>1585044</v>
      </c>
      <c r="D6" s="60">
        <v>961141.3</v>
      </c>
    </row>
    <row r="7" spans="1:4" ht="12.75">
      <c r="A7" s="61" t="s">
        <v>287</v>
      </c>
      <c r="B7" s="60">
        <v>433898</v>
      </c>
      <c r="C7" s="60">
        <v>329267.09</v>
      </c>
      <c r="D7" s="60">
        <v>1099506.31</v>
      </c>
    </row>
    <row r="8" spans="1:4" ht="12.75">
      <c r="A8" s="61" t="s">
        <v>288</v>
      </c>
      <c r="B8" s="60">
        <v>4583</v>
      </c>
      <c r="D8" s="60">
        <v>5879</v>
      </c>
    </row>
    <row r="9" spans="1:4" ht="12.75">
      <c r="A9" s="61" t="s">
        <v>289</v>
      </c>
      <c r="D9" s="60">
        <v>50000</v>
      </c>
    </row>
    <row r="10" spans="1:4" ht="12.75">
      <c r="A10" s="61" t="s">
        <v>290</v>
      </c>
      <c r="B10" s="60">
        <v>47248</v>
      </c>
      <c r="C10" s="60">
        <v>46895</v>
      </c>
      <c r="D10" s="60">
        <v>20929</v>
      </c>
    </row>
    <row r="11" spans="1:3" ht="12.75">
      <c r="A11" s="61" t="s">
        <v>291</v>
      </c>
      <c r="C11" s="60">
        <v>33271.4</v>
      </c>
    </row>
    <row r="12" spans="1:2" ht="12.75">
      <c r="A12" s="61" t="s">
        <v>292</v>
      </c>
      <c r="B12" s="60">
        <v>50</v>
      </c>
    </row>
    <row r="13" spans="1:4" ht="12.75">
      <c r="A13" s="61" t="s">
        <v>293</v>
      </c>
      <c r="B13" s="60">
        <v>11269</v>
      </c>
      <c r="C13" s="60">
        <v>31000</v>
      </c>
      <c r="D13" s="60">
        <v>10400</v>
      </c>
    </row>
    <row r="14" spans="1:4" ht="12.75">
      <c r="A14" s="61" t="s">
        <v>294</v>
      </c>
      <c r="C14" s="60">
        <v>6630</v>
      </c>
      <c r="D14" s="60">
        <v>6630</v>
      </c>
    </row>
    <row r="15" spans="1:2" ht="12.75">
      <c r="A15" s="61" t="s">
        <v>295</v>
      </c>
      <c r="B15" s="60">
        <v>300000</v>
      </c>
    </row>
    <row r="16" spans="1:4" ht="12.75">
      <c r="A16" s="61" t="s">
        <v>296</v>
      </c>
      <c r="D16" s="60">
        <v>-1763.7</v>
      </c>
    </row>
    <row r="17" spans="1:4" ht="12.75">
      <c r="A17" s="61" t="s">
        <v>297</v>
      </c>
      <c r="B17" s="60">
        <v>536660</v>
      </c>
      <c r="C17" s="60">
        <v>484363</v>
      </c>
      <c r="D17" s="60">
        <v>280557</v>
      </c>
    </row>
    <row r="18" spans="1:4" ht="12.75">
      <c r="A18" s="58" t="s">
        <v>172</v>
      </c>
      <c r="B18" s="62">
        <v>2667046</v>
      </c>
      <c r="C18" s="62">
        <v>2516470.49</v>
      </c>
      <c r="D18" s="62">
        <v>2433278.91</v>
      </c>
    </row>
    <row r="19" spans="1:4" ht="12.75">
      <c r="A19" s="58" t="s">
        <v>298</v>
      </c>
      <c r="B19" s="62">
        <v>-78896</v>
      </c>
      <c r="C19" s="62">
        <v>-78122</v>
      </c>
      <c r="D19" s="62">
        <v>-166227.4</v>
      </c>
    </row>
    <row r="20" spans="1:11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3" s="75" customFormat="1" ht="15.75">
      <c r="A23" s="75" t="s">
        <v>299</v>
      </c>
    </row>
    <row r="25" spans="1:6" ht="12.75">
      <c r="A25" s="58" t="s">
        <v>285</v>
      </c>
      <c r="B25" s="59" t="s">
        <v>131</v>
      </c>
      <c r="C25" s="59" t="s">
        <v>132</v>
      </c>
      <c r="D25" s="59" t="s">
        <v>133</v>
      </c>
      <c r="E25" s="59"/>
      <c r="F25" s="59"/>
    </row>
    <row r="26" spans="1:4" ht="12.75">
      <c r="A26" s="61" t="s">
        <v>300</v>
      </c>
      <c r="B26" s="60">
        <v>315559</v>
      </c>
      <c r="C26" s="60">
        <v>262902.3</v>
      </c>
      <c r="D26" s="60">
        <v>219173</v>
      </c>
    </row>
    <row r="27" spans="1:4" ht="12.75">
      <c r="A27" s="61" t="s">
        <v>301</v>
      </c>
      <c r="B27" s="60">
        <v>1389155</v>
      </c>
      <c r="C27" s="60">
        <v>1470734</v>
      </c>
      <c r="D27" s="60">
        <v>1441264</v>
      </c>
    </row>
    <row r="28" spans="1:4" ht="12.75">
      <c r="A28" s="61" t="s">
        <v>302</v>
      </c>
      <c r="B28" s="60">
        <v>109060</v>
      </c>
      <c r="C28" s="60">
        <v>125639</v>
      </c>
      <c r="D28" s="60">
        <v>103467</v>
      </c>
    </row>
    <row r="29" spans="1:4" ht="12.75">
      <c r="A29" s="61" t="s">
        <v>303</v>
      </c>
      <c r="B29" s="60">
        <v>143753</v>
      </c>
      <c r="C29" s="60">
        <v>149767</v>
      </c>
      <c r="D29" s="60">
        <v>155703</v>
      </c>
    </row>
    <row r="30" spans="1:4" ht="12.75">
      <c r="A30" s="61" t="s">
        <v>304</v>
      </c>
      <c r="B30" s="60">
        <v>32821</v>
      </c>
      <c r="C30" s="60">
        <v>31115</v>
      </c>
      <c r="D30" s="60">
        <v>33540</v>
      </c>
    </row>
    <row r="31" spans="1:4" ht="12.75">
      <c r="A31" s="61" t="s">
        <v>291</v>
      </c>
      <c r="B31" s="60">
        <v>32495</v>
      </c>
      <c r="D31" s="60">
        <v>124324.6</v>
      </c>
    </row>
    <row r="32" spans="1:4" ht="12.75">
      <c r="A32" s="61" t="s">
        <v>305</v>
      </c>
      <c r="D32" s="60">
        <v>31000</v>
      </c>
    </row>
    <row r="33" spans="1:3" ht="12.75">
      <c r="A33" s="61" t="s">
        <v>306</v>
      </c>
      <c r="B33" s="60">
        <v>100</v>
      </c>
      <c r="C33" s="60">
        <v>200</v>
      </c>
    </row>
    <row r="34" spans="1:4" ht="12.75">
      <c r="A34" s="61" t="s">
        <v>307</v>
      </c>
      <c r="B34" s="60">
        <v>24797095.84</v>
      </c>
      <c r="C34" s="60">
        <v>24482384.84</v>
      </c>
      <c r="D34" s="60">
        <v>58027</v>
      </c>
    </row>
    <row r="35" spans="1:4" ht="12.75">
      <c r="A35" s="61" t="s">
        <v>308</v>
      </c>
      <c r="B35" s="60">
        <v>158701</v>
      </c>
      <c r="C35" s="60">
        <v>167418</v>
      </c>
      <c r="D35" s="60">
        <v>197018</v>
      </c>
    </row>
    <row r="36" spans="1:4" ht="12.75">
      <c r="A36" s="58" t="s">
        <v>172</v>
      </c>
      <c r="B36" s="62">
        <v>26978739.84</v>
      </c>
      <c r="C36" s="62">
        <v>26690160.14</v>
      </c>
      <c r="D36" s="62">
        <v>2363516.6</v>
      </c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40" s="75" customFormat="1" ht="15.75">
      <c r="A40" s="75" t="s">
        <v>309</v>
      </c>
    </row>
    <row r="42" spans="1:6" ht="12.75">
      <c r="A42" s="58" t="s">
        <v>310</v>
      </c>
      <c r="B42" s="59" t="s">
        <v>131</v>
      </c>
      <c r="C42" s="59" t="s">
        <v>132</v>
      </c>
      <c r="D42" s="59" t="s">
        <v>133</v>
      </c>
      <c r="E42" s="59"/>
      <c r="F42" s="59"/>
    </row>
    <row r="43" spans="1:4" ht="12.75">
      <c r="A43" s="61" t="s">
        <v>311</v>
      </c>
      <c r="B43" s="60">
        <v>-57120</v>
      </c>
      <c r="C43" s="60">
        <v>-57120</v>
      </c>
      <c r="D43" s="60">
        <v>-57120</v>
      </c>
    </row>
    <row r="44" spans="1:4" ht="12.75">
      <c r="A44" s="61" t="s">
        <v>312</v>
      </c>
      <c r="B44" s="60">
        <v>-3527.5</v>
      </c>
      <c r="C44" s="60">
        <v>-10340</v>
      </c>
      <c r="D44" s="60">
        <v>-6780</v>
      </c>
    </row>
    <row r="45" spans="1:4" ht="12.75">
      <c r="A45" s="61" t="s">
        <v>313</v>
      </c>
      <c r="B45" s="60">
        <v>-50</v>
      </c>
      <c r="C45" s="60">
        <v>-50</v>
      </c>
      <c r="D45" s="60">
        <v>-50</v>
      </c>
    </row>
    <row r="46" spans="1:4" ht="12.75">
      <c r="A46" s="58" t="s">
        <v>172</v>
      </c>
      <c r="B46" s="62">
        <v>-60697.5</v>
      </c>
      <c r="C46" s="62">
        <v>-67510</v>
      </c>
      <c r="D46" s="62">
        <v>-63950</v>
      </c>
    </row>
  </sheetData>
  <sheetProtection selectLockedCells="1" selectUnlockedCells="1"/>
  <mergeCells count="5">
    <mergeCell ref="A40:IV40"/>
    <mergeCell ref="A3:IV3"/>
    <mergeCell ref="A20:K20"/>
    <mergeCell ref="A23:IV23"/>
    <mergeCell ref="A37:K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37" sqref="A37"/>
    </sheetView>
  </sheetViews>
  <sheetFormatPr defaultColWidth="9.140625" defaultRowHeight="12.75"/>
  <cols>
    <col min="1" max="1" width="53.00390625" style="0" customWidth="1"/>
    <col min="2" max="2" width="14.140625" style="0" customWidth="1"/>
    <col min="3" max="3" width="15.8515625" style="0" customWidth="1"/>
  </cols>
  <sheetData>
    <row r="3" s="75" customFormat="1" ht="15.75">
      <c r="A3" s="75" t="s">
        <v>314</v>
      </c>
    </row>
    <row r="5" spans="1:6" ht="12.75">
      <c r="A5" s="58" t="s">
        <v>315</v>
      </c>
      <c r="B5" s="59" t="s">
        <v>316</v>
      </c>
      <c r="C5" s="59" t="s">
        <v>317</v>
      </c>
      <c r="D5" s="59"/>
      <c r="E5" s="59"/>
      <c r="F5" s="59"/>
    </row>
    <row r="6" spans="1:3" ht="12.75">
      <c r="A6" s="61" t="s">
        <v>318</v>
      </c>
      <c r="B6" s="60">
        <v>177955210.37</v>
      </c>
      <c r="C6" s="60">
        <v>178355111.37</v>
      </c>
    </row>
    <row r="7" spans="1:3" ht="12.75">
      <c r="A7" s="61" t="s">
        <v>319</v>
      </c>
      <c r="B7" s="60">
        <v>164850302.24</v>
      </c>
      <c r="C7" s="60">
        <v>163471271.68</v>
      </c>
    </row>
    <row r="8" spans="1:3" ht="12.75">
      <c r="A8" s="61" t="s">
        <v>320</v>
      </c>
      <c r="B8" s="60">
        <v>-46979577.1</v>
      </c>
      <c r="C8" s="60">
        <v>-46979577.1</v>
      </c>
    </row>
    <row r="9" spans="1:3" ht="12.75">
      <c r="A9" s="61" t="s">
        <v>321</v>
      </c>
      <c r="B9" s="60">
        <v>1132470.13</v>
      </c>
      <c r="C9" s="60">
        <v>989765.68</v>
      </c>
    </row>
    <row r="10" spans="1:3" ht="12.75">
      <c r="A10" s="58" t="s">
        <v>172</v>
      </c>
      <c r="B10" s="62">
        <v>296958405.64</v>
      </c>
      <c r="C10" s="62">
        <v>295836571.63</v>
      </c>
    </row>
    <row r="13" s="75" customFormat="1" ht="15.75">
      <c r="A13" s="75" t="s">
        <v>322</v>
      </c>
    </row>
    <row r="15" spans="1:6" ht="12.75">
      <c r="A15" s="58" t="s">
        <v>315</v>
      </c>
      <c r="B15" s="59" t="s">
        <v>316</v>
      </c>
      <c r="C15" s="59" t="s">
        <v>317</v>
      </c>
      <c r="D15" s="59"/>
      <c r="E15" s="59"/>
      <c r="F15" s="59"/>
    </row>
    <row r="16" spans="1:3" ht="12.75">
      <c r="A16" s="61" t="s">
        <v>323</v>
      </c>
      <c r="B16" s="60">
        <v>898670.13</v>
      </c>
      <c r="C16" s="60">
        <v>898676.68</v>
      </c>
    </row>
    <row r="17" spans="1:3" ht="12.75">
      <c r="A17" s="61" t="s">
        <v>324</v>
      </c>
      <c r="B17" s="60">
        <v>233800</v>
      </c>
      <c r="C17" s="60">
        <v>91089</v>
      </c>
    </row>
    <row r="18" spans="1:3" ht="12.75">
      <c r="A18" s="58" t="s">
        <v>172</v>
      </c>
      <c r="B18" s="62">
        <v>1132470.13</v>
      </c>
      <c r="C18" s="62">
        <v>989765.68</v>
      </c>
    </row>
    <row r="21" s="75" customFormat="1" ht="15.75">
      <c r="A21" s="75" t="s">
        <v>325</v>
      </c>
    </row>
    <row r="23" spans="1:6" ht="12.75">
      <c r="A23" s="58" t="s">
        <v>310</v>
      </c>
      <c r="B23" s="59" t="s">
        <v>316</v>
      </c>
      <c r="C23" s="59" t="s">
        <v>317</v>
      </c>
      <c r="D23" s="59"/>
      <c r="E23" s="59"/>
      <c r="F23" s="59"/>
    </row>
    <row r="24" spans="1:3" ht="12.75">
      <c r="A24" s="61" t="s">
        <v>326</v>
      </c>
      <c r="B24" s="60">
        <v>2014627.49</v>
      </c>
      <c r="C24" s="60">
        <v>2511303.92</v>
      </c>
    </row>
    <row r="25" spans="1:3" ht="12.75">
      <c r="A25" s="61" t="s">
        <v>327</v>
      </c>
      <c r="B25" s="60">
        <v>10744.84</v>
      </c>
      <c r="C25" s="60">
        <v>9970.84</v>
      </c>
    </row>
    <row r="26" spans="1:3" ht="12.75">
      <c r="A26" s="61" t="s">
        <v>328</v>
      </c>
      <c r="B26" s="60">
        <v>199102</v>
      </c>
      <c r="C26" s="60">
        <v>241459</v>
      </c>
    </row>
    <row r="27" spans="1:3" ht="12.75">
      <c r="A27" s="61" t="s">
        <v>329</v>
      </c>
      <c r="B27" s="60">
        <v>414307.13</v>
      </c>
      <c r="C27" s="60">
        <v>618119.68</v>
      </c>
    </row>
    <row r="28" spans="1:3" ht="12.75">
      <c r="A28" s="58" t="s">
        <v>172</v>
      </c>
      <c r="B28" s="62">
        <v>2638781.46</v>
      </c>
      <c r="C28" s="62">
        <v>3380853.44</v>
      </c>
    </row>
  </sheetData>
  <sheetProtection selectLockedCells="1" selectUnlockedCells="1"/>
  <mergeCells count="3">
    <mergeCell ref="A3:IV3"/>
    <mergeCell ref="A13:IV13"/>
    <mergeCell ref="A21:IV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50"/>
  <sheetViews>
    <sheetView workbookViewId="0" topLeftCell="A1">
      <selection activeCell="H8" sqref="H8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2.57421875" style="0" customWidth="1"/>
    <col min="4" max="4" width="13.421875" style="0" customWidth="1"/>
    <col min="5" max="5" width="11.7109375" style="0" customWidth="1"/>
  </cols>
  <sheetData>
    <row r="3" s="75" customFormat="1" ht="15.75">
      <c r="A3" s="75" t="s">
        <v>330</v>
      </c>
    </row>
    <row r="5" spans="1:6" ht="12.75">
      <c r="A5" s="58"/>
      <c r="B5" s="59" t="s">
        <v>331</v>
      </c>
      <c r="C5" s="59" t="s">
        <v>332</v>
      </c>
      <c r="D5" s="59" t="s">
        <v>333</v>
      </c>
      <c r="E5" s="59" t="s">
        <v>334</v>
      </c>
      <c r="F5" s="59"/>
    </row>
    <row r="6" spans="2:5" ht="12.75">
      <c r="B6" s="61" t="s">
        <v>335</v>
      </c>
      <c r="C6" s="60">
        <v>925301.94</v>
      </c>
      <c r="D6" s="60">
        <v>867274.94</v>
      </c>
      <c r="E6" s="60">
        <v>58027</v>
      </c>
    </row>
    <row r="7" spans="2:4" ht="12.75">
      <c r="B7" s="61" t="s">
        <v>336</v>
      </c>
      <c r="C7" s="63">
        <v>1998300</v>
      </c>
      <c r="D7" s="63">
        <v>1998300</v>
      </c>
    </row>
    <row r="8" spans="2:5" ht="12.75">
      <c r="B8" s="61" t="s">
        <v>337</v>
      </c>
      <c r="C8" s="60">
        <v>1097500</v>
      </c>
      <c r="D8" s="64">
        <v>1097500</v>
      </c>
      <c r="E8" s="60"/>
    </row>
    <row r="9" spans="2:5" ht="12.75">
      <c r="B9" s="61" t="s">
        <v>338</v>
      </c>
      <c r="C9" s="60">
        <v>463090</v>
      </c>
      <c r="D9" s="64">
        <v>463090</v>
      </c>
      <c r="E9" s="60"/>
    </row>
    <row r="10" spans="2:5" ht="12.75">
      <c r="B10" s="58" t="s">
        <v>110</v>
      </c>
      <c r="C10" s="62">
        <v>4484191.94</v>
      </c>
      <c r="D10" s="62">
        <v>4484191.94</v>
      </c>
      <c r="E10" s="62">
        <v>58027</v>
      </c>
    </row>
    <row r="13" s="75" customFormat="1" ht="15.75">
      <c r="A13" s="75" t="s">
        <v>339</v>
      </c>
    </row>
    <row r="15" spans="1:6" ht="12.75">
      <c r="A15" s="58" t="s">
        <v>340</v>
      </c>
      <c r="B15" s="59" t="s">
        <v>331</v>
      </c>
      <c r="C15" s="59" t="s">
        <v>332</v>
      </c>
      <c r="D15" s="59" t="s">
        <v>333</v>
      </c>
      <c r="E15" s="59" t="s">
        <v>334</v>
      </c>
      <c r="F15" s="59"/>
    </row>
    <row r="16" spans="1:5" ht="12.75">
      <c r="A16" s="61" t="s">
        <v>341</v>
      </c>
      <c r="B16" s="61" t="s">
        <v>342</v>
      </c>
      <c r="C16" s="60">
        <v>52000</v>
      </c>
      <c r="D16" s="60">
        <v>52000</v>
      </c>
      <c r="E16" s="60"/>
    </row>
    <row r="17" spans="1:5" ht="12.75">
      <c r="A17" s="61" t="s">
        <v>343</v>
      </c>
      <c r="B17" s="61" t="s">
        <v>344</v>
      </c>
      <c r="C17" s="60">
        <v>105633</v>
      </c>
      <c r="D17" s="60">
        <v>105633</v>
      </c>
      <c r="E17" s="60"/>
    </row>
    <row r="18" spans="1:4" ht="12.75">
      <c r="A18" s="61" t="s">
        <v>345</v>
      </c>
      <c r="B18" s="61" t="s">
        <v>346</v>
      </c>
      <c r="C18" s="60">
        <v>330000</v>
      </c>
      <c r="D18" s="60">
        <v>330000</v>
      </c>
    </row>
    <row r="19" spans="1:4" ht="12.75">
      <c r="A19" s="61" t="s">
        <v>347</v>
      </c>
      <c r="B19" s="61" t="s">
        <v>348</v>
      </c>
      <c r="C19" s="60">
        <v>37909</v>
      </c>
      <c r="D19" s="60">
        <v>37909</v>
      </c>
    </row>
    <row r="20" spans="1:5" ht="12.75">
      <c r="A20" s="61" t="s">
        <v>349</v>
      </c>
      <c r="B20" s="61" t="s">
        <v>350</v>
      </c>
      <c r="C20" s="60">
        <v>14875.55</v>
      </c>
      <c r="D20" s="60">
        <v>14875.55</v>
      </c>
      <c r="E20" s="60"/>
    </row>
    <row r="21" spans="1:5" ht="12.75">
      <c r="A21" s="61" t="s">
        <v>351</v>
      </c>
      <c r="B21" s="61" t="s">
        <v>352</v>
      </c>
      <c r="C21" s="60">
        <v>252884.39</v>
      </c>
      <c r="D21" s="60">
        <v>252884.39</v>
      </c>
      <c r="E21" s="60"/>
    </row>
    <row r="22" spans="1:5" ht="12.75">
      <c r="A22" s="61" t="s">
        <v>353</v>
      </c>
      <c r="B22" s="61" t="s">
        <v>354</v>
      </c>
      <c r="C22" s="60">
        <v>132000</v>
      </c>
      <c r="D22" s="60">
        <v>73973</v>
      </c>
      <c r="E22" s="60">
        <v>58027</v>
      </c>
    </row>
    <row r="23" spans="2:5" ht="12.75">
      <c r="B23" s="58" t="s">
        <v>355</v>
      </c>
      <c r="C23" s="62">
        <v>925301.94</v>
      </c>
      <c r="D23" s="62">
        <v>867274.94</v>
      </c>
      <c r="E23" s="62">
        <v>58027</v>
      </c>
    </row>
    <row r="26" s="75" customFormat="1" ht="15.75">
      <c r="A26" s="75" t="s">
        <v>356</v>
      </c>
    </row>
    <row r="28" spans="1:6" ht="12.75">
      <c r="A28" s="58" t="s">
        <v>340</v>
      </c>
      <c r="B28" s="59" t="s">
        <v>331</v>
      </c>
      <c r="C28" s="59" t="s">
        <v>332</v>
      </c>
      <c r="D28" s="59" t="s">
        <v>333</v>
      </c>
      <c r="E28" s="59" t="s">
        <v>334</v>
      </c>
      <c r="F28" s="59"/>
    </row>
    <row r="29" spans="1:6" ht="12.75">
      <c r="A29" s="58"/>
      <c r="B29" s="65" t="s">
        <v>357</v>
      </c>
      <c r="C29" s="66">
        <v>1648100</v>
      </c>
      <c r="D29" s="66">
        <v>1648100</v>
      </c>
      <c r="E29" s="59"/>
      <c r="F29" s="59"/>
    </row>
    <row r="30" spans="1:6" ht="12.75">
      <c r="A30" s="58"/>
      <c r="B30" s="65" t="s">
        <v>358</v>
      </c>
      <c r="C30" s="66">
        <v>18000</v>
      </c>
      <c r="D30" s="66">
        <v>18000</v>
      </c>
      <c r="E30" s="59"/>
      <c r="F30" s="59"/>
    </row>
    <row r="31" spans="1:6" ht="12.75">
      <c r="A31" s="58"/>
      <c r="B31" s="65" t="s">
        <v>359</v>
      </c>
      <c r="C31" s="66">
        <v>5200</v>
      </c>
      <c r="D31" s="66">
        <v>5200</v>
      </c>
      <c r="E31" s="59"/>
      <c r="F31" s="59"/>
    </row>
    <row r="32" spans="1:6" ht="12.75">
      <c r="A32" s="58"/>
      <c r="B32" s="65" t="s">
        <v>360</v>
      </c>
      <c r="C32" s="66">
        <v>100000</v>
      </c>
      <c r="D32" s="66">
        <v>100000</v>
      </c>
      <c r="E32" s="59"/>
      <c r="F32" s="59"/>
    </row>
    <row r="33" spans="1:6" ht="12.75">
      <c r="A33" s="58"/>
      <c r="B33" s="65" t="s">
        <v>103</v>
      </c>
      <c r="C33" s="66">
        <v>7000</v>
      </c>
      <c r="D33" s="66">
        <v>7000</v>
      </c>
      <c r="E33" s="59"/>
      <c r="F33" s="59"/>
    </row>
    <row r="34" spans="1:6" ht="12.75">
      <c r="A34" s="58"/>
      <c r="B34" s="65" t="s">
        <v>105</v>
      </c>
      <c r="C34" s="66">
        <v>20000</v>
      </c>
      <c r="D34" s="66">
        <v>20000</v>
      </c>
      <c r="E34" s="59"/>
      <c r="F34" s="59"/>
    </row>
    <row r="35" spans="1:6" ht="12.75">
      <c r="A35" s="58"/>
      <c r="B35" s="65" t="s">
        <v>361</v>
      </c>
      <c r="C35" s="66">
        <v>100000</v>
      </c>
      <c r="D35" s="66">
        <v>100000</v>
      </c>
      <c r="E35" s="59"/>
      <c r="F35" s="59"/>
    </row>
    <row r="36" spans="1:6" ht="12.75">
      <c r="A36" s="58"/>
      <c r="B36" s="65" t="s">
        <v>362</v>
      </c>
      <c r="C36" s="66">
        <v>100000</v>
      </c>
      <c r="D36" s="66">
        <v>100000</v>
      </c>
      <c r="E36" s="59"/>
      <c r="F36" s="59"/>
    </row>
    <row r="37" spans="2:4" ht="12.75">
      <c r="B37" s="58" t="s">
        <v>355</v>
      </c>
      <c r="C37" s="67">
        <v>1998300</v>
      </c>
      <c r="D37" s="67">
        <v>1998300</v>
      </c>
    </row>
    <row r="39" s="75" customFormat="1" ht="15.75">
      <c r="A39" s="75" t="s">
        <v>363</v>
      </c>
    </row>
    <row r="41" spans="1:6" ht="12.75">
      <c r="A41" s="58" t="s">
        <v>340</v>
      </c>
      <c r="B41" s="59" t="s">
        <v>331</v>
      </c>
      <c r="C41" s="59" t="s">
        <v>332</v>
      </c>
      <c r="D41" s="59" t="s">
        <v>333</v>
      </c>
      <c r="E41" s="59" t="s">
        <v>334</v>
      </c>
      <c r="F41" s="59"/>
    </row>
    <row r="42" spans="1:5" ht="12.75">
      <c r="A42" s="61" t="s">
        <v>364</v>
      </c>
      <c r="B42" s="61" t="s">
        <v>365</v>
      </c>
      <c r="C42" s="60">
        <v>1097500</v>
      </c>
      <c r="E42" s="60">
        <v>1097500</v>
      </c>
    </row>
    <row r="43" spans="2:5" ht="12.75">
      <c r="B43" s="58" t="s">
        <v>355</v>
      </c>
      <c r="C43" s="62">
        <v>1097500</v>
      </c>
      <c r="E43" s="62">
        <v>1097500</v>
      </c>
    </row>
    <row r="46" s="75" customFormat="1" ht="15.75">
      <c r="A46" s="75" t="s">
        <v>366</v>
      </c>
    </row>
    <row r="48" spans="1:6" ht="12.75">
      <c r="A48" s="58" t="s">
        <v>340</v>
      </c>
      <c r="B48" s="59" t="s">
        <v>331</v>
      </c>
      <c r="C48" s="59" t="s">
        <v>332</v>
      </c>
      <c r="D48" s="59" t="s">
        <v>333</v>
      </c>
      <c r="E48" s="59" t="s">
        <v>334</v>
      </c>
      <c r="F48" s="59"/>
    </row>
    <row r="49" spans="2:4" ht="12.75">
      <c r="B49" s="65" t="s">
        <v>367</v>
      </c>
      <c r="C49" s="66">
        <v>463090</v>
      </c>
      <c r="D49" s="66">
        <v>463090</v>
      </c>
    </row>
    <row r="50" spans="2:4" ht="12.75">
      <c r="B50" s="58" t="s">
        <v>368</v>
      </c>
      <c r="C50" s="68">
        <v>463090</v>
      </c>
      <c r="D50" s="68">
        <v>463090</v>
      </c>
    </row>
  </sheetData>
  <sheetProtection selectLockedCells="1" selectUnlockedCells="1"/>
  <mergeCells count="5">
    <mergeCell ref="A46:IV46"/>
    <mergeCell ref="A3:IV3"/>
    <mergeCell ref="A13:IV13"/>
    <mergeCell ref="A26:IV26"/>
    <mergeCell ref="A39:IV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2013-05-02T10:25:59Z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